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en_skoroszyt" defaultThemeVersion="124226"/>
  <mc:AlternateContent xmlns:mc="http://schemas.openxmlformats.org/markup-compatibility/2006">
    <mc:Choice Requires="x15">
      <x15ac:absPath xmlns:x15ac="http://schemas.microsoft.com/office/spreadsheetml/2010/11/ac" url="C:\Users\djablonski\Documents\PCC_Intermodal\Przetargi_2017_2023\Suwnice_RMG_BD_KT\Publikacja_22.12.2021\"/>
    </mc:Choice>
  </mc:AlternateContent>
  <xr:revisionPtr revIDLastSave="0" documentId="13_ncr:1_{FAEFABF8-107C-4528-8610-18A1D1224A33}" xr6:coauthVersionLast="46" xr6:coauthVersionMax="47" xr10:uidLastSave="{00000000-0000-0000-0000-000000000000}"/>
  <bookViews>
    <workbookView xWindow="-108" yWindow="-108" windowWidth="23256" windowHeight="12576" tabRatio="825" firstSheet="2" activeTab="2" xr2:uid="{00000000-000D-0000-FFFF-FFFF00000000}"/>
  </bookViews>
  <sheets>
    <sheet name="Arkusz1" sheetId="1" state="hidden" r:id="rId1"/>
    <sheet name="Arkusz1 (2)" sheetId="4" state="hidden" r:id="rId2"/>
    <sheet name="1.Wzór W" sheetId="14" r:id="rId3"/>
    <sheet name="2.Wyposażenie opcjonalne" sheetId="17" r:id="rId4"/>
    <sheet name="Wzór W (2)" sheetId="13" state="hidden" r:id="rId5"/>
    <sheet name="Serwis pogwarancyjny stare" sheetId="6" state="hidden" r:id="rId6"/>
  </sheets>
  <definedNames>
    <definedName name="_Toc74638377" localSheetId="3">'2.Wyposażenie opcjonalne'!$C$10</definedName>
    <definedName name="_xlnm.Print_Area" localSheetId="2">'1.Wzór W'!$B$1:$I$40</definedName>
    <definedName name="_xlnm.Print_Area" localSheetId="3">'2.Wyposażenie opcjonalne'!$B$2:$G$29</definedName>
    <definedName name="_xlnm.Print_Area" localSheetId="5">'Serwis pogwarancyjny stare'!$A$1:$G$22</definedName>
    <definedName name="_xlnm.Print_Area" localSheetId="4">'Wzór W (2)'!$A$1:$L$63</definedName>
  </definedNames>
  <calcPr calcId="191029"/>
</workbook>
</file>

<file path=xl/calcChain.xml><?xml version="1.0" encoding="utf-8"?>
<calcChain xmlns="http://schemas.openxmlformats.org/spreadsheetml/2006/main">
  <c r="E24" i="14" l="1"/>
  <c r="E25" i="14"/>
  <c r="E26" i="14"/>
  <c r="E21" i="14"/>
  <c r="E16" i="14"/>
  <c r="E20" i="14"/>
  <c r="E19" i="14"/>
  <c r="E27" i="13" l="1"/>
  <c r="D27" i="13"/>
  <c r="E26" i="13"/>
  <c r="D26" i="13"/>
  <c r="F25" i="13"/>
  <c r="E22" i="13"/>
  <c r="D22" i="13"/>
  <c r="F18" i="13"/>
  <c r="F27" i="13" l="1"/>
  <c r="F22" i="13"/>
  <c r="J12" i="13" l="1"/>
  <c r="K12" i="13"/>
  <c r="F12" i="13"/>
  <c r="G18" i="13" s="1"/>
  <c r="L12" i="13"/>
  <c r="G22" i="13" l="1"/>
  <c r="G25" i="13"/>
  <c r="G27" i="13"/>
  <c r="D3" i="6" l="1"/>
  <c r="E3" i="6"/>
  <c r="F3" i="6"/>
  <c r="G4" i="6"/>
  <c r="G19" i="6"/>
  <c r="G18" i="6"/>
  <c r="G17" i="6"/>
  <c r="G16" i="6"/>
  <c r="G15" i="6"/>
  <c r="G14" i="6"/>
  <c r="G13" i="6"/>
  <c r="G12" i="6"/>
  <c r="G11" i="6"/>
  <c r="G10" i="6"/>
  <c r="G9" i="6"/>
  <c r="G8" i="6"/>
  <c r="G7" i="6"/>
  <c r="G6" i="6"/>
  <c r="G5" i="6"/>
  <c r="G3" i="6" l="1"/>
</calcChain>
</file>

<file path=xl/sharedStrings.xml><?xml version="1.0" encoding="utf-8"?>
<sst xmlns="http://schemas.openxmlformats.org/spreadsheetml/2006/main" count="422" uniqueCount="211">
  <si>
    <t>cena netto</t>
  </si>
  <si>
    <t xml:space="preserve">koszty serwisowania </t>
  </si>
  <si>
    <t>koszt robocizny</t>
  </si>
  <si>
    <t>koszt materiałów / części</t>
  </si>
  <si>
    <t>przedział mth od …. do ……</t>
  </si>
  <si>
    <t>przedział mth od 0    do ……</t>
  </si>
  <si>
    <t>przedział mth od …. do 10.000 mth</t>
  </si>
  <si>
    <t>OPCJA nr 1 CENA PODSTAWOWA</t>
  </si>
  <si>
    <t>wyszczegónienie</t>
  </si>
  <si>
    <t>Należy dokonać wyszczególnienia kosztów, o ile nie występują w standardzie (w cenie podstawowej)                                                 [w kolumnie cena netto wpisać: standard lub podać cenę]</t>
  </si>
  <si>
    <t>Załącznik nr 1 do specyfikacji / Załącznik nr 1 do Umowy</t>
  </si>
  <si>
    <t>OPCJA nr 1 WYPOSAŻENIE DODATKOWE</t>
  </si>
  <si>
    <t>- dodatkowe miejsce siedzące w kabinie,</t>
  </si>
  <si>
    <t>- podkładka do pisania z lampką,</t>
  </si>
  <si>
    <t>- osłona przeciwsłoneczna na przedniej szybie,</t>
  </si>
  <si>
    <t>- osłona przeciwsłoneczna na oknie dachowym,</t>
  </si>
  <si>
    <t>- elektroniczny układ przeciążenia, układ ważenia,</t>
  </si>
  <si>
    <t>- licznik kontenerów z funkcją zerowania,</t>
  </si>
  <si>
    <t>- dodatkowe oświetlenie robocze, 2 szt, 70 W, mocowane na wysięgniku,</t>
  </si>
  <si>
    <t>- dodatkowe oświetlenie robocze, 2 szt, 70 W, mocowane na chwytniku,</t>
  </si>
  <si>
    <t>- dodatkowe oświetlenie robocze, 4 szt, 70 W, mocowane na błotnikach,</t>
  </si>
  <si>
    <t>- zamykany na klucz wlew paliwa,</t>
  </si>
  <si>
    <t>- grzałka silnika,</t>
  </si>
  <si>
    <t>- pneumatyczny sygnał dźwiękowy,</t>
  </si>
  <si>
    <t>- dodatkowy filtr powietrza w kabinie,</t>
  </si>
  <si>
    <t>- podwyższony chwyt powietrza do silnika,</t>
  </si>
  <si>
    <t>- wstępny filtr powietrza silnika,</t>
  </si>
  <si>
    <t>- możliwość wyboru koloru urządzenia,</t>
  </si>
  <si>
    <t>- automatyczny rozsuw na 30',</t>
  </si>
  <si>
    <t>- blokada obrotu zapobiegająca uderzeniu chwytnika w wysięgnik</t>
  </si>
  <si>
    <t>- klimatyzacja,</t>
  </si>
  <si>
    <t>- haki pomocnicze w narożach chwytnika,</t>
  </si>
  <si>
    <t>- gniazdo 12 V w kabinie operatora,</t>
  </si>
  <si>
    <t>- hak holowniczy,</t>
  </si>
  <si>
    <t>- sygnał dźwiękowy cofania,</t>
  </si>
  <si>
    <t>- czujnik cofania,</t>
  </si>
  <si>
    <t>- czujnik niskiego stanu oleju,</t>
  </si>
  <si>
    <t>- sygnał włączonego biegu wstecznego</t>
  </si>
  <si>
    <t>- centralny układ smarowania,</t>
  </si>
  <si>
    <t>- opony typu slick,</t>
  </si>
  <si>
    <t>- system podgrzewania oleju hydraulicznego,</t>
  </si>
  <si>
    <t>demontowany spreader do przeładunku nadwozi wymiennych i naczep (piggy-back), ELME 953</t>
  </si>
  <si>
    <t>OPCJA nr 2 CENA PODSTAWOWA</t>
  </si>
  <si>
    <t>A1</t>
  </si>
  <si>
    <t>B1</t>
  </si>
  <si>
    <t>C1</t>
  </si>
  <si>
    <t>D1</t>
  </si>
  <si>
    <t>A2</t>
  </si>
  <si>
    <t>B2</t>
  </si>
  <si>
    <t>C2</t>
  </si>
  <si>
    <t>wariant bez podpór</t>
  </si>
  <si>
    <t>wariant z podporami</t>
  </si>
  <si>
    <r>
      <rPr>
        <b/>
        <sz val="11"/>
        <rFont val="Arial"/>
        <family val="2"/>
        <charset val="238"/>
      </rPr>
      <t xml:space="preserve">Urządzenie Reachstacker </t>
    </r>
    <r>
      <rPr>
        <sz val="11"/>
        <rFont val="Arial"/>
        <family val="2"/>
        <charset val="238"/>
      </rPr>
      <t>45 ton w I rzędzie oraz do 27 ton przy odległości 6,2m od krawędzi nawierzchni do osi drugiego toru terminalowego, wg specyfikacji przedmiotu przetargu</t>
    </r>
  </si>
  <si>
    <r>
      <rPr>
        <b/>
        <sz val="11"/>
        <rFont val="Arial"/>
        <family val="2"/>
        <charset val="238"/>
      </rPr>
      <t xml:space="preserve">Urządzenie Reachstacker  </t>
    </r>
    <r>
      <rPr>
        <sz val="11"/>
        <rFont val="Arial"/>
        <family val="2"/>
        <charset val="238"/>
      </rPr>
      <t>45 ton w I rzędzie oraz do 30 ton przy odległości 6,2m od krawędzi nawierzchni do osi drugiego toru terminalowego wyposażenie wg specyfikacji</t>
    </r>
  </si>
  <si>
    <t>suma pozycji od 1 do 30</t>
  </si>
  <si>
    <t>cena danej pozycji netto</t>
  </si>
  <si>
    <t>Koszty wg przepracowanych mth urządzenia</t>
  </si>
  <si>
    <t>koszty dojazdu serwisu do KUTNA</t>
  </si>
  <si>
    <t>E1</t>
  </si>
  <si>
    <t>koszty 1 roboczogodziny pracy serwisanta</t>
  </si>
  <si>
    <t>inne</t>
  </si>
  <si>
    <t>przedział mth od …. Do 6000 mth</t>
  </si>
  <si>
    <t>SUMA kosztów serwisowania OGÓŁEM do 6.000 mth                             [suma kosztów wykazanych poniżej w pozycjach jednostkowych]</t>
  </si>
  <si>
    <t>przedział mth od 6001 do ……</t>
  </si>
  <si>
    <t>SUMA kosztów serwisowania OGÓŁEM od 0 mth do 10.000 mth [suma kosztów wykazanych powyżej w pozycjach jednostkowych]</t>
  </si>
  <si>
    <t>SUMA kosztów serwisowania OGÓŁEM od 0 do 6.000 mth                             [suma kosztów wykazanych poniżej w pozycjach jednostkowych]</t>
  </si>
  <si>
    <t>D2</t>
  </si>
  <si>
    <t>E2</t>
  </si>
  <si>
    <t>Cr</t>
  </si>
  <si>
    <t>Cd</t>
  </si>
  <si>
    <t>Cp</t>
  </si>
  <si>
    <t>Cs</t>
  </si>
  <si>
    <t>Cena dojazdu serwisu do terminala kontenerowego</t>
  </si>
  <si>
    <t xml:space="preserve"> Cena 1 roboczogodziny pracy serwisanta</t>
  </si>
  <si>
    <t>L.p.</t>
  </si>
  <si>
    <t>1.</t>
  </si>
  <si>
    <t>2.</t>
  </si>
  <si>
    <t>3.</t>
  </si>
  <si>
    <t>Cena 1 szt urządzenia przeładunkowego reachstacker</t>
  </si>
  <si>
    <t>przedział mth od ……........... do …….............…</t>
  </si>
  <si>
    <t>przedział mth od 0                 do ……...........…</t>
  </si>
  <si>
    <t>koszt materiałów / części         [a]</t>
  </si>
  <si>
    <t>koszt robocizny                        [b]</t>
  </si>
  <si>
    <t>zryczałtowany koszt dojazdu          [c]</t>
  </si>
  <si>
    <t>RAZEM                     [a]+[b]+[c]</t>
  </si>
  <si>
    <t>ceny w EUR netto</t>
  </si>
  <si>
    <t>Cena serwisowania w okresie gwarancji</t>
  </si>
  <si>
    <t>SUMA serwisowania OGÓŁEM aż do zakończenia okresu gwarancji                                                                                [suma kosztów wykazanych poniżej w pozycjach jednostkowych]</t>
  </si>
  <si>
    <t>przedział mth od …. do zakończenia okresu gwarancji</t>
  </si>
  <si>
    <t>Załącznik nr 10 do specyfikacji</t>
  </si>
  <si>
    <t>Formularz oferty finalnej</t>
  </si>
  <si>
    <t>Formularz oferty do aukcji</t>
  </si>
  <si>
    <t>przedział mth od zakończenia okresu gwarancji do …</t>
  </si>
  <si>
    <t>Przewidywany okres dostępności części</t>
  </si>
  <si>
    <t>Model urządzenia</t>
  </si>
  <si>
    <t>data od</t>
  </si>
  <si>
    <t>data do</t>
  </si>
  <si>
    <t>nazwa modelu</t>
  </si>
  <si>
    <t>Oferent oświadcza, że przedmiotem oferty jest następujący model urządzenia wraz z przewidywanym okresem produkcji oraz dostępności części:</t>
  </si>
  <si>
    <t>Przewidywany okres produkcji modelu</t>
  </si>
  <si>
    <t>Wartość W</t>
  </si>
  <si>
    <t>przedział mth od ………..................... do ………...................</t>
  </si>
  <si>
    <t>strona 4/5</t>
  </si>
  <si>
    <t>Cp**</t>
  </si>
  <si>
    <t>* wg wyposażenia standardowego zgodnie ze Specyfikacją</t>
  </si>
  <si>
    <t>** cena dotyczy roboczogodziny jednego serwisanta</t>
  </si>
  <si>
    <t>materiały / części         [a]</t>
  </si>
  <si>
    <t>zryczałtowany dojazd          [c]</t>
  </si>
  <si>
    <t>robocizna       [b]</t>
  </si>
  <si>
    <t>SUMA za okres od zakończenia okresu gwarancji do uzyskania przebiegu 10 000 mth                                                                                [suma pozycji wykazanych poniżej w pozycjach jednostkowych]</t>
  </si>
  <si>
    <t>Tabela "Cena serwisu 1-go urządzenia w okresie od zakończenia gwarancji do 10 000 mth w [PLN]"***</t>
  </si>
  <si>
    <t>*** Określenie ceny serwisu po okresie gwarancji pełni wyłącznie funkcję informacyjną, nie stanowi natomiast składnika wzoru "W"</t>
  </si>
  <si>
    <t>…...................................................................................</t>
  </si>
  <si>
    <t>Zamawiający udostępnia niniejszy arkusz w  formie pliku Excel oraz wymaga, aby został on wypełniony w wersji elektronicznej w sposób czytelny, a następnie wydrukowany, podpisany oraz przesłany zgodnie z warunkami Specyfikacji. Oferent wypełnia wyłącznie białe pola, w przypadku wpisywania cen należy podać wartość netto.</t>
  </si>
  <si>
    <t>Cl*</t>
  </si>
  <si>
    <t>Cena 1 szt lokomotywy (EUR)</t>
  </si>
  <si>
    <t>strona 1/5</t>
  </si>
  <si>
    <t xml:space="preserve">                                  podpis</t>
  </si>
  <si>
    <t>cena 1 szt lokomotywy DC</t>
  </si>
  <si>
    <t>cena 1 szt lokomotywy MS</t>
  </si>
  <si>
    <t>Cena serwisu 1 lokomotywy za 1 km  aż do P4</t>
  </si>
  <si>
    <t>Zakładany koszt serwisu 1 lokomotywy</t>
  </si>
  <si>
    <t>Cp4</t>
  </si>
  <si>
    <t>Cpk</t>
  </si>
  <si>
    <t>Wszystkie ceny w EUR</t>
  </si>
  <si>
    <t>współczynnik (zakładana kalkulacyjnie ilość km)</t>
  </si>
  <si>
    <t>zakładana ilość kilometrów rocznie</t>
  </si>
  <si>
    <t>średnia ważona cena lokomotywy</t>
  </si>
  <si>
    <t>średnia ważona cena serwisu</t>
  </si>
  <si>
    <t xml:space="preserve">Cena ryczałtowa za 1 roboczogodzinę (RBH) pracy serwisu </t>
  </si>
  <si>
    <t>Cena za pakiet kolizyjny</t>
  </si>
  <si>
    <t>Cena przeglądu P4 dla jednej lokomotywy</t>
  </si>
  <si>
    <t>dla DC</t>
  </si>
  <si>
    <t>dla MS</t>
  </si>
  <si>
    <t>ilość i struktura lokomotyw</t>
  </si>
  <si>
    <t>W = Cl + Cs + Cd + Cp</t>
  </si>
  <si>
    <t>Cet</t>
  </si>
  <si>
    <t>Cena za moduł dojazdowy</t>
  </si>
  <si>
    <t>Cmd</t>
  </si>
  <si>
    <t>Cena za utrzymanie systemów ETCS</t>
  </si>
  <si>
    <t>Cud</t>
  </si>
  <si>
    <t>Cena serwisu 1 lokomotywy za 1 km dla każdego kilometra powyżej średniej = 180 tys.</t>
  </si>
  <si>
    <r>
      <t xml:space="preserve">Cena ryczałtowa za 1 km dojazdu serwisu </t>
    </r>
    <r>
      <rPr>
        <b/>
        <sz val="12"/>
        <color rgb="FFFF0000"/>
        <rFont val="Arial"/>
        <family val="2"/>
        <charset val="238"/>
      </rPr>
      <t xml:space="preserve">do warsztatów Zamawiającego </t>
    </r>
  </si>
  <si>
    <r>
      <t xml:space="preserve">cena 1 szt lokomotywy 
</t>
    </r>
    <r>
      <rPr>
        <b/>
        <sz val="14"/>
        <rFont val="Arial"/>
        <family val="2"/>
        <charset val="238"/>
      </rPr>
      <t>DC</t>
    </r>
  </si>
  <si>
    <r>
      <t xml:space="preserve">cena 1 szt lokomotywy 
</t>
    </r>
    <r>
      <rPr>
        <b/>
        <sz val="14"/>
        <rFont val="Arial"/>
        <family val="2"/>
        <charset val="238"/>
      </rPr>
      <t>MS</t>
    </r>
  </si>
  <si>
    <t>średnia ważona zakładna cena</t>
  </si>
  <si>
    <t>waga składników</t>
  </si>
  <si>
    <t>ClDC</t>
  </si>
  <si>
    <t>ClMS</t>
  </si>
  <si>
    <t>CsDc</t>
  </si>
  <si>
    <t>CsMs</t>
  </si>
  <si>
    <t>…..............................................</t>
  </si>
  <si>
    <t>R</t>
  </si>
  <si>
    <t>T</t>
  </si>
  <si>
    <t>4.</t>
  </si>
  <si>
    <t>5.</t>
  </si>
  <si>
    <t>6.</t>
  </si>
  <si>
    <t>7.</t>
  </si>
  <si>
    <t>8.</t>
  </si>
  <si>
    <t>9.</t>
  </si>
  <si>
    <t>10.</t>
  </si>
  <si>
    <t>11.</t>
  </si>
  <si>
    <t>12.</t>
  </si>
  <si>
    <t>*</t>
  </si>
  <si>
    <t>strona 1/2</t>
  </si>
  <si>
    <t>strona 2/2</t>
  </si>
  <si>
    <t>Zamawiający udostępnia niniejszy arkusz w  formie pliku Excel oraz wymaga, aby został on wypełniony w wersji elektronicznej w sposób czytelny, a następnie wydrukowany, podpisany oraz przesłany zgodnie z warunkami Specyfikacji. Oferent wypełnia wyłącznie białe pola. Ceny należy podać w EUR, jako wartości netto w zaokrągleniu do dwóch miejsc po przecinu z zachowaniem reguł matematycznych.</t>
  </si>
  <si>
    <t>ceny w EUR / Prices in EUR</t>
  </si>
  <si>
    <t>Cena za 1 godzinę pracy*** serwisanta / 
Price for 1 hour of work *** of a service technician</t>
  </si>
  <si>
    <t>Załącznik nr 2 / Attachment no. 2</t>
  </si>
  <si>
    <t>The Ordering Party provides this sheet in the form of an Excel file and requires that it be completed in an electronic version legibly, and then printed, signed and sent in accordance with the terms of the Specification. The tenderer only fills in the white fields. Prices should be given in EUR as net values, rounded to two decimal places, in line with mathematical rules.</t>
  </si>
  <si>
    <t>wartość wskaźnika "W" wylicza się wg nastąpującego wzoru: / 
the value of the "W" indicator is calculated according to the following formula:</t>
  </si>
  <si>
    <t>przewidywany wg umowy okres serwisowania suwnic (lat)
expected service period for overhead cranes according to the contract (years)</t>
  </si>
  <si>
    <t>Cena za 1 dojazd dodatkowy***  serwisanta (przejazd tam i z powrotem z warsztatu / siedziby Dostawcy) 
Price for 1 additional travel*** of a service technician (return travel from the workshop / seat of the Supplier)</t>
  </si>
  <si>
    <t>do roku: / till year:</t>
  </si>
  <si>
    <t>Opis wyposażenia opcjonalnego -  Cwo
Description of optional equipment - Cwo</t>
  </si>
  <si>
    <t>*ewentualne propozycje wyposażenia opcjonalnego przedstawione przez Oferenta
* possible optional equipment proposals presented by the Bidder</t>
  </si>
  <si>
    <t xml:space="preserve">             podpis / signature</t>
  </si>
  <si>
    <t>podpis / signature</t>
  </si>
  <si>
    <t>MKT</t>
  </si>
  <si>
    <t>MBD</t>
  </si>
  <si>
    <t>1 szt RMG / one piece of RMG</t>
  </si>
  <si>
    <t>Cena za serwis suwnicy RMG w BD w okresie jednego roku** / 
Price for the service of RMG cranes during one year **</t>
  </si>
  <si>
    <t>Oferent jest w stanie zaproponować następujące wyposażenia opcjonalne dla suwnicy RMG:
The tenderer is able to propose the following optional equipment for the eRMG crane:</t>
  </si>
  <si>
    <t>PKT</t>
  </si>
  <si>
    <t>PBD</t>
  </si>
  <si>
    <t>Cena za serwis suwnicy RMG w KT w okresie jednego roku** / 
Price for the service of RMG crane during one year **</t>
  </si>
  <si>
    <t>Appendix No. 3 to the delivery / service agreement *</t>
  </si>
  <si>
    <r>
      <rPr>
        <b/>
        <sz val="18"/>
        <color rgb="FF00B050"/>
        <rFont val="Czcionka tekstu podstawowego"/>
        <charset val="238"/>
      </rPr>
      <t>Załacznik nr 3</t>
    </r>
    <r>
      <rPr>
        <b/>
        <sz val="18"/>
        <color theme="1"/>
        <rFont val="Czcionka tekstu podstawowego"/>
        <charset val="238"/>
      </rPr>
      <t xml:space="preserve"> </t>
    </r>
    <r>
      <rPr>
        <b/>
        <sz val="18"/>
        <color rgb="FF00B050"/>
        <rFont val="Czcionka tekstu podstawowego"/>
        <charset val="238"/>
      </rPr>
      <t>do umowy dostawy / serwisu*</t>
    </r>
  </si>
  <si>
    <t>razem / total</t>
  </si>
  <si>
    <t>ilość suwnic / quantity of RMG</t>
  </si>
  <si>
    <t>wskaźnik W     /     W indicator</t>
  </si>
  <si>
    <t>W</t>
  </si>
  <si>
    <t xml:space="preserve">Wzór formularza cenowego oferty / A PRICE TENDER FORM </t>
  </si>
  <si>
    <t>W = PKT + 2*PBD + (MKT + 2*MBD)*10</t>
  </si>
  <si>
    <t>ZADANIE 1 -Cena za suwnicę RMG do Kutna / 
TASK 1 - Price for RMG crane for Kutno</t>
  </si>
  <si>
    <t xml:space="preserve">ZADANIE 2 - Cena za suwnice RMG do Brzegu Dolnego  / 
TASK 2 - Price for RTG cranes </t>
  </si>
  <si>
    <t>Szacunkowa cena serwisu w okresie 10 lat dla obu Zadań / 
Estimated price of the servicing over a 10-year period for both Tasks</t>
  </si>
  <si>
    <t>Cena za oba Zadania / Price for to Tasks</t>
  </si>
  <si>
    <t xml:space="preserve">**cena dla jednego roku utrzymania na potrzeby oceny ofert oraz służąca do rozliczenia usług serwisu do 31.12.2023 roku. Ceny za kolejne lata będą indeksowane zgodnie z zapisami części III pkt 11 Specyfikacji. 
** price for one year of maintenance for the purposes of the offer evaluation and used to settle the service until 31.12.2023 year. The prices for the following years will be indexed in accordance with the provisions of the Specification - part III point 11 . </t>
  </si>
  <si>
    <t>*** poza obowiązkami wynikającymi z  gwarancji oraz z wyłączeniem prac i dojazdów w celu wykonania przeglądów planowych ujętych w cenie serwisu suwnic "M"
*** apart from the obligations resulting from the guarantee and excluding works and commuting in order to perform scheduled inspections included in the price of the "M" cranes service</t>
  </si>
  <si>
    <t>okres dostępności oferowanych do suwnic RMG części zapasowych i komponentów lub części równoważnych do naprawy i wymiany****
availability period of spare parts and components or equivalent parts offered for eRTG cranes for repair and replacement ****</t>
  </si>
  <si>
    <r>
      <t>Ceny za poszczególne składniki oferowanego wyposażenia opcjonalnego dla 1 sztuki RMG (EUR) w Kutnie (Zadanie 1)</t>
    </r>
    <r>
      <rPr>
        <b/>
        <sz val="14"/>
        <color theme="1"/>
        <rFont val="Calibri"/>
        <family val="2"/>
        <charset val="238"/>
      </rPr>
      <t xml:space="preserve">
Prices for individual components of optional equipment offered for 1 RMG (EUR) in Kutno 
(Task 1)</t>
    </r>
  </si>
  <si>
    <t>Decyzja Odbiorcy i suma ceny dodatkowej za wybrane wyposażenie dla jednej  suwnicy w Kutnie
Orderings Party's decision and the sum of the additional price for selected equipment for one overhead cranes in KUTNO</t>
  </si>
  <si>
    <r>
      <t>Ceny za poszczególne składniki oferowanego wyposażenia opcjonalnego dla 1 sztuki RMG (EUR) w Brzegu Dolnym (Zadanie 2)</t>
    </r>
    <r>
      <rPr>
        <b/>
        <sz val="14"/>
        <color theme="1"/>
        <rFont val="Calibri"/>
        <family val="2"/>
        <charset val="238"/>
      </rPr>
      <t xml:space="preserve">
Prices for individual components of optional equipment offered for 1 RMG (EUR) in Brzeg Dolny (Task 2)</t>
    </r>
  </si>
  <si>
    <t>Decyzja Odbiorcy i suma ceny dodatkowej za wybrane wyposażenie dla dwóch suwnic / albo dla jednej suwnicy 
Orderings Party's decision and the sum of the additional price for selected equipment for two overhead cranes / or one crane in Brzeg Dolny</t>
  </si>
  <si>
    <t>ZADANIE 1 / TASK 1</t>
  </si>
  <si>
    <t>ZADANIE 2 / TASK 2</t>
  </si>
  <si>
    <r>
      <t>*Załacznik ma tę samą formę graficzną na potrzeby przedstawienia oferty do umowy</t>
    </r>
    <r>
      <rPr>
        <b/>
        <sz val="14"/>
        <color rgb="FF00B050"/>
        <rFont val="Arial"/>
        <family val="2"/>
        <charset val="238"/>
      </rPr>
      <t xml:space="preserve"> dostawy i umowy serwisu</t>
    </r>
    <r>
      <rPr>
        <b/>
        <sz val="14"/>
        <rFont val="Arial"/>
        <family val="2"/>
        <charset val="238"/>
      </rPr>
      <t xml:space="preserve">.
*The attachment has the same graphic form for the purpose of presenting the offer  as an attachment to the </t>
    </r>
    <r>
      <rPr>
        <b/>
        <sz val="14"/>
        <color rgb="FF00B050"/>
        <rFont val="Arial"/>
        <family val="2"/>
        <charset val="238"/>
      </rPr>
      <t>delivery agreement and service</t>
    </r>
    <r>
      <rPr>
        <b/>
        <sz val="14"/>
        <rFont val="Arial"/>
        <family val="2"/>
        <charset val="238"/>
      </rPr>
      <t xml:space="preserve"> agreement.</t>
    </r>
  </si>
  <si>
    <r>
      <rPr>
        <sz val="14"/>
        <rFont val="Arial"/>
        <family val="2"/>
        <charset val="238"/>
      </rPr>
      <t>**** nie krótszy jednak niż 20 lat</t>
    </r>
    <r>
      <rPr>
        <b/>
        <sz val="14"/>
        <rFont val="Arial"/>
        <family val="2"/>
        <charset val="238"/>
      </rPr>
      <t xml:space="preserve"> / **** not shorter than 20 years</t>
    </r>
  </si>
  <si>
    <t>RAZEM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</si>
</sst>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0.00_ ;\-#,##0.00\ "/>
    <numFmt numFmtId="166" formatCode="0.0%"/>
  </numFmts>
  <fonts count="65">
    <font>
      <sz val="11"/>
      <color theme="1"/>
      <name val="Czcionka tekstu podstawowego"/>
      <family val="2"/>
      <charset val="238"/>
    </font>
    <font>
      <sz val="12"/>
      <color rgb="FFFF0000"/>
      <name val="Arial"/>
      <family val="2"/>
      <charset val="238"/>
    </font>
    <font>
      <b/>
      <sz val="11"/>
      <color theme="1"/>
      <name val="Czcionka tekstu podstawowego"/>
      <charset val="238"/>
    </font>
    <font>
      <b/>
      <sz val="11"/>
      <name val="Czcionka tekstu podstawowego"/>
      <family val="2"/>
      <charset val="238"/>
    </font>
    <font>
      <b/>
      <sz val="20"/>
      <color theme="1"/>
      <name val="Czcionka tekstu podstawowego"/>
      <charset val="238"/>
    </font>
    <font>
      <b/>
      <sz val="20"/>
      <name val="Czcionka tekstu podstawowego"/>
      <charset val="238"/>
    </font>
    <font>
      <sz val="11"/>
      <color rgb="FFFF0000"/>
      <name val="Arial"/>
      <family val="2"/>
      <charset val="238"/>
    </font>
    <font>
      <b/>
      <sz val="11"/>
      <name val="Arial"/>
      <family val="2"/>
      <charset val="238"/>
    </font>
    <font>
      <sz val="11"/>
      <color theme="1"/>
      <name val="Arial"/>
      <family val="2"/>
      <charset val="238"/>
    </font>
    <font>
      <sz val="11"/>
      <name val="Arial"/>
      <family val="2"/>
      <charset val="238"/>
    </font>
    <font>
      <b/>
      <sz val="11"/>
      <color theme="1"/>
      <name val="Arial"/>
      <family val="2"/>
      <charset val="238"/>
    </font>
    <font>
      <b/>
      <sz val="14"/>
      <color theme="1"/>
      <name val="Arial"/>
      <family val="2"/>
      <charset val="238"/>
    </font>
    <font>
      <b/>
      <sz val="12"/>
      <color theme="1"/>
      <name val="Czcionka tekstu podstawowego"/>
      <charset val="238"/>
    </font>
    <font>
      <sz val="11"/>
      <color rgb="FF000000"/>
      <name val="Arial"/>
      <family val="2"/>
      <charset val="238"/>
    </font>
    <font>
      <b/>
      <sz val="12"/>
      <name val="Arial"/>
      <family val="2"/>
      <charset val="238"/>
    </font>
    <font>
      <sz val="12"/>
      <color theme="1"/>
      <name val="Arial"/>
      <family val="2"/>
      <charset val="238"/>
    </font>
    <font>
      <sz val="12"/>
      <color theme="1"/>
      <name val="Czcionka tekstu podstawowego"/>
      <family val="2"/>
      <charset val="238"/>
    </font>
    <font>
      <sz val="12"/>
      <name val="Arial"/>
      <family val="2"/>
      <charset val="238"/>
    </font>
    <font>
      <b/>
      <sz val="12"/>
      <color theme="1"/>
      <name val="Arial"/>
      <family val="2"/>
      <charset val="238"/>
    </font>
    <font>
      <sz val="12"/>
      <color theme="1"/>
      <name val="Czcionka tekstu podstawowego"/>
      <charset val="238"/>
    </font>
    <font>
      <sz val="11"/>
      <color theme="1"/>
      <name val="Czcionka tekstu podstawowego"/>
      <family val="2"/>
      <charset val="238"/>
    </font>
    <font>
      <i/>
      <sz val="12"/>
      <color theme="1"/>
      <name val="Arial"/>
      <family val="2"/>
      <charset val="238"/>
    </font>
    <font>
      <b/>
      <sz val="12"/>
      <color theme="1"/>
      <name val="Czcionka tekstu podstawowego"/>
      <family val="2"/>
      <charset val="238"/>
    </font>
    <font>
      <i/>
      <sz val="10"/>
      <color theme="1"/>
      <name val="Czcionka tekstu podstawowego"/>
      <charset val="238"/>
    </font>
    <font>
      <i/>
      <sz val="10"/>
      <color theme="1"/>
      <name val="Arial"/>
      <family val="2"/>
      <charset val="238"/>
    </font>
    <font>
      <i/>
      <sz val="10"/>
      <color theme="1"/>
      <name val="Czcionka tekstu podstawowego"/>
      <family val="2"/>
      <charset val="238"/>
    </font>
    <font>
      <b/>
      <sz val="14"/>
      <color theme="1"/>
      <name val="Czcionka tekstu podstawowego"/>
      <charset val="238"/>
    </font>
    <font>
      <b/>
      <sz val="14"/>
      <name val="Arial"/>
      <family val="2"/>
      <charset val="238"/>
    </font>
    <font>
      <sz val="14"/>
      <name val="Arial"/>
      <family val="2"/>
      <charset val="238"/>
    </font>
    <font>
      <b/>
      <sz val="18"/>
      <color theme="1"/>
      <name val="Czcionka tekstu podstawowego"/>
      <charset val="238"/>
    </font>
    <font>
      <b/>
      <sz val="18"/>
      <name val="Arial"/>
      <family val="2"/>
      <charset val="238"/>
    </font>
    <font>
      <i/>
      <sz val="14"/>
      <name val="Arial"/>
      <family val="2"/>
      <charset val="238"/>
    </font>
    <font>
      <b/>
      <sz val="14"/>
      <color rgb="FFFF0000"/>
      <name val="Arial"/>
      <family val="2"/>
      <charset val="238"/>
    </font>
    <font>
      <sz val="16"/>
      <name val="Arial"/>
      <family val="2"/>
      <charset val="238"/>
    </font>
    <font>
      <b/>
      <sz val="16"/>
      <color theme="1"/>
      <name val="Czcionka tekstu podstawowego"/>
      <charset val="238"/>
    </font>
    <font>
      <b/>
      <sz val="16"/>
      <name val="Arial"/>
      <family val="2"/>
      <charset val="238"/>
    </font>
    <font>
      <b/>
      <sz val="16"/>
      <color theme="1"/>
      <name val="Arial"/>
      <family val="2"/>
      <charset val="238"/>
    </font>
    <font>
      <sz val="16"/>
      <color theme="1"/>
      <name val="Czcionka tekstu podstawowego"/>
      <charset val="238"/>
    </font>
    <font>
      <sz val="16"/>
      <color rgb="FFFF0000"/>
      <name val="Arial"/>
      <family val="2"/>
      <charset val="238"/>
    </font>
    <font>
      <i/>
      <sz val="14"/>
      <color theme="1"/>
      <name val="Czcionka tekstu podstawowego"/>
      <charset val="238"/>
    </font>
    <font>
      <i/>
      <sz val="11"/>
      <color theme="1"/>
      <name val="Czcionka tekstu podstawowego"/>
      <charset val="238"/>
    </font>
    <font>
      <b/>
      <i/>
      <sz val="18"/>
      <name val="Arial"/>
      <family val="2"/>
      <charset val="238"/>
    </font>
    <font>
      <i/>
      <sz val="12"/>
      <name val="Arial"/>
      <family val="2"/>
      <charset val="238"/>
    </font>
    <font>
      <i/>
      <sz val="12"/>
      <color rgb="FFFF0000"/>
      <name val="Arial"/>
      <family val="2"/>
      <charset val="238"/>
    </font>
    <font>
      <i/>
      <sz val="12"/>
      <color theme="1"/>
      <name val="Czcionka tekstu podstawowego"/>
      <charset val="238"/>
    </font>
    <font>
      <b/>
      <sz val="12"/>
      <color rgb="FFFF0000"/>
      <name val="Arial"/>
      <family val="2"/>
      <charset val="238"/>
    </font>
    <font>
      <sz val="14"/>
      <color theme="1"/>
      <name val="Arial"/>
      <family val="2"/>
      <charset val="238"/>
    </font>
    <font>
      <sz val="18"/>
      <color theme="1"/>
      <name val="Czcionka tekstu podstawowego"/>
      <family val="2"/>
      <charset val="238"/>
    </font>
    <font>
      <sz val="18"/>
      <color theme="1"/>
      <name val="Czcionka tekstu podstawowego"/>
      <charset val="238"/>
    </font>
    <font>
      <b/>
      <sz val="14"/>
      <color theme="1"/>
      <name val="Calibri"/>
      <family val="2"/>
      <charset val="238"/>
    </font>
    <font>
      <i/>
      <sz val="11"/>
      <name val="Arial"/>
      <family val="2"/>
      <charset val="238"/>
    </font>
    <font>
      <b/>
      <sz val="18"/>
      <color rgb="FF00B050"/>
      <name val="Czcionka tekstu podstawowego"/>
      <charset val="238"/>
    </font>
    <font>
      <sz val="8"/>
      <name val="Czcionka tekstu podstawowego"/>
      <family val="2"/>
      <charset val="238"/>
    </font>
    <font>
      <sz val="14"/>
      <color rgb="FF0070C0"/>
      <name val="Czcionka tekstu podstawowego"/>
      <charset val="238"/>
    </font>
    <font>
      <sz val="14"/>
      <color theme="1"/>
      <name val="Czcionka tekstu podstawowego"/>
      <family val="2"/>
      <charset val="238"/>
    </font>
    <font>
      <i/>
      <sz val="18"/>
      <color rgb="FFFF0000"/>
      <name val="Arial"/>
      <family val="2"/>
      <charset val="238"/>
    </font>
    <font>
      <b/>
      <sz val="18"/>
      <color rgb="FFFF0000"/>
      <name val="Arial"/>
      <family val="2"/>
      <charset val="238"/>
    </font>
    <font>
      <b/>
      <sz val="24"/>
      <name val="Arial"/>
      <family val="2"/>
      <charset val="238"/>
    </font>
    <font>
      <sz val="18"/>
      <color rgb="FFFF0000"/>
      <name val="Arial"/>
      <family val="2"/>
      <charset val="238"/>
    </font>
    <font>
      <b/>
      <sz val="18"/>
      <name val="Czcionka tekstu podstawowego"/>
      <charset val="238"/>
    </font>
    <font>
      <b/>
      <sz val="18"/>
      <color rgb="FFFF0000"/>
      <name val="Czcionka tekstu podstawowego"/>
      <charset val="238"/>
    </font>
    <font>
      <b/>
      <sz val="14"/>
      <color theme="1"/>
      <name val="Czcionka tekstu podstawowego"/>
      <family val="2"/>
      <charset val="238"/>
    </font>
    <font>
      <b/>
      <sz val="14"/>
      <color rgb="FF00B050"/>
      <name val="Arial"/>
      <family val="2"/>
      <charset val="238"/>
    </font>
    <font>
      <sz val="14"/>
      <color rgb="FFFF0000"/>
      <name val="Arial"/>
      <family val="2"/>
      <charset val="238"/>
    </font>
    <font>
      <i/>
      <sz val="14"/>
      <color rgb="FFFF0000"/>
      <name val="Arial"/>
      <family val="2"/>
      <charset val="238"/>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284">
    <xf numFmtId="0" fontId="0" fillId="0" borderId="0" xfId="0"/>
    <xf numFmtId="0" fontId="2" fillId="0" borderId="4" xfId="0" applyFont="1" applyBorder="1" applyAlignment="1">
      <alignment horizontal="center"/>
    </xf>
    <xf numFmtId="0" fontId="1" fillId="3" borderId="6" xfId="0" applyFont="1" applyFill="1" applyBorder="1" applyAlignment="1">
      <alignment horizontal="left" vertical="top" wrapText="1" indent="1"/>
    </xf>
    <xf numFmtId="0" fontId="1" fillId="3" borderId="9" xfId="0" applyFont="1" applyFill="1" applyBorder="1" applyAlignment="1">
      <alignment horizontal="left" vertical="top" wrapText="1" indent="1"/>
    </xf>
    <xf numFmtId="0" fontId="0" fillId="0" borderId="0" xfId="0" applyBorder="1"/>
    <xf numFmtId="0" fontId="0" fillId="4" borderId="0" xfId="0" applyFill="1" applyBorder="1"/>
    <xf numFmtId="0" fontId="2" fillId="0" borderId="12" xfId="0" applyFont="1" applyBorder="1" applyAlignment="1">
      <alignment horizontal="center"/>
    </xf>
    <xf numFmtId="0" fontId="3" fillId="4" borderId="0" xfId="0" applyFont="1" applyFill="1" applyBorder="1" applyAlignment="1">
      <alignment horizontal="center"/>
    </xf>
    <xf numFmtId="0" fontId="4" fillId="0" borderId="0" xfId="0" applyFont="1"/>
    <xf numFmtId="0" fontId="4" fillId="4" borderId="0" xfId="0" applyFont="1" applyFill="1" applyBorder="1"/>
    <xf numFmtId="0" fontId="5" fillId="4" borderId="0" xfId="0" applyFont="1" applyFill="1" applyBorder="1" applyAlignment="1">
      <alignment horizontal="center"/>
    </xf>
    <xf numFmtId="0" fontId="4" fillId="0" borderId="0" xfId="0" applyFont="1" applyBorder="1"/>
    <xf numFmtId="0" fontId="4" fillId="4" borderId="0" xfId="0" applyFont="1" applyFill="1"/>
    <xf numFmtId="0" fontId="0" fillId="4" borderId="0" xfId="0" applyFill="1"/>
    <xf numFmtId="0" fontId="6" fillId="3" borderId="9" xfId="0" applyFont="1" applyFill="1" applyBorder="1" applyAlignment="1">
      <alignment horizontal="left" vertical="top" wrapText="1" indent="1"/>
    </xf>
    <xf numFmtId="0" fontId="6" fillId="4" borderId="0" xfId="0" applyFont="1" applyFill="1" applyBorder="1" applyAlignment="1">
      <alignment horizontal="left" vertical="top" wrapText="1" indent="1"/>
    </xf>
    <xf numFmtId="0" fontId="7" fillId="4" borderId="14" xfId="0" applyFont="1" applyFill="1" applyBorder="1" applyAlignment="1">
      <alignment horizontal="center" vertical="top" wrapText="1"/>
    </xf>
    <xf numFmtId="0" fontId="6" fillId="3" borderId="6" xfId="0" applyFont="1" applyFill="1" applyBorder="1" applyAlignment="1">
      <alignment horizontal="left" vertical="top" wrapText="1" indent="1"/>
    </xf>
    <xf numFmtId="0" fontId="6" fillId="3" borderId="1" xfId="0" applyFont="1" applyFill="1" applyBorder="1" applyAlignment="1">
      <alignment horizontal="left" vertical="top" wrapText="1" indent="1"/>
    </xf>
    <xf numFmtId="0" fontId="6" fillId="3" borderId="8" xfId="0" applyFont="1" applyFill="1" applyBorder="1" applyAlignment="1">
      <alignment horizontal="left" vertical="top" wrapText="1" indent="1"/>
    </xf>
    <xf numFmtId="0" fontId="6" fillId="3" borderId="10" xfId="0" applyFont="1" applyFill="1" applyBorder="1" applyAlignment="1">
      <alignment horizontal="left" vertical="top" wrapText="1" indent="1"/>
    </xf>
    <xf numFmtId="0" fontId="7" fillId="0" borderId="0" xfId="0" applyFont="1"/>
    <xf numFmtId="0" fontId="8" fillId="0" borderId="0" xfId="0" applyFont="1"/>
    <xf numFmtId="0" fontId="9" fillId="0" borderId="0" xfId="0" applyFont="1"/>
    <xf numFmtId="0" fontId="10" fillId="0" borderId="4" xfId="0" applyFont="1" applyBorder="1" applyAlignment="1">
      <alignment horizontal="center"/>
    </xf>
    <xf numFmtId="0" fontId="9" fillId="4" borderId="0" xfId="0" applyFont="1" applyFill="1" applyBorder="1" applyAlignment="1">
      <alignment vertical="center" wrapText="1"/>
    </xf>
    <xf numFmtId="0" fontId="7" fillId="4" borderId="13" xfId="0" applyFont="1" applyFill="1" applyBorder="1" applyAlignment="1">
      <alignment horizontal="center" vertical="center" wrapText="1"/>
    </xf>
    <xf numFmtId="0" fontId="10" fillId="0" borderId="3" xfId="0" applyFont="1" applyBorder="1" applyAlignment="1">
      <alignment horizontal="center"/>
    </xf>
    <xf numFmtId="0" fontId="7" fillId="0" borderId="11" xfId="0" applyFont="1" applyBorder="1"/>
    <xf numFmtId="0" fontId="10" fillId="0" borderId="2" xfId="0" applyFont="1" applyBorder="1" applyAlignment="1">
      <alignment horizontal="center"/>
    </xf>
    <xf numFmtId="0" fontId="9" fillId="0" borderId="5" xfId="0" applyFont="1" applyBorder="1"/>
    <xf numFmtId="0" fontId="9" fillId="0" borderId="7" xfId="0" applyFont="1" applyBorder="1"/>
    <xf numFmtId="0" fontId="9" fillId="0" borderId="0" xfId="0" applyFont="1" applyBorder="1"/>
    <xf numFmtId="0" fontId="8" fillId="0" borderId="0" xfId="0" applyFont="1" applyBorder="1"/>
    <xf numFmtId="0" fontId="11" fillId="0" borderId="0" xfId="0" applyFont="1" applyAlignment="1">
      <alignment horizontal="center" vertical="center"/>
    </xf>
    <xf numFmtId="0" fontId="8" fillId="0" borderId="15" xfId="0" applyFont="1" applyBorder="1" applyAlignment="1">
      <alignment horizontal="justify"/>
    </xf>
    <xf numFmtId="0" fontId="8" fillId="0" borderId="16" xfId="0" applyFont="1" applyBorder="1" applyAlignment="1">
      <alignment horizontal="justify"/>
    </xf>
    <xf numFmtId="0" fontId="12" fillId="0" borderId="1" xfId="0" applyFont="1" applyBorder="1" applyAlignment="1">
      <alignment horizontal="center"/>
    </xf>
    <xf numFmtId="0" fontId="7" fillId="2" borderId="17" xfId="0" applyFont="1" applyFill="1" applyBorder="1"/>
    <xf numFmtId="0" fontId="9" fillId="0" borderId="16" xfId="0" applyFont="1" applyBorder="1" applyAlignment="1">
      <alignment vertical="center" wrapText="1"/>
    </xf>
    <xf numFmtId="0" fontId="4" fillId="0" borderId="1" xfId="0" applyFont="1" applyBorder="1"/>
    <xf numFmtId="0" fontId="13" fillId="0" borderId="15" xfId="0" applyFont="1" applyBorder="1" applyAlignment="1">
      <alignment horizontal="center" vertical="center" wrapText="1"/>
    </xf>
    <xf numFmtId="0" fontId="4" fillId="0" borderId="0" xfId="0" applyFont="1" applyFill="1"/>
    <xf numFmtId="0" fontId="7" fillId="0" borderId="0" xfId="0" applyFont="1" applyFill="1" applyBorder="1"/>
    <xf numFmtId="0" fontId="6" fillId="0" borderId="0" xfId="0" applyFont="1" applyFill="1" applyBorder="1" applyAlignment="1">
      <alignment horizontal="left" vertical="top" wrapText="1" indent="1"/>
    </xf>
    <xf numFmtId="0" fontId="0" fillId="0" borderId="0" xfId="0" applyFill="1"/>
    <xf numFmtId="0" fontId="12" fillId="0" borderId="0" xfId="0" applyFont="1" applyFill="1" applyBorder="1" applyAlignment="1">
      <alignment horizontal="center"/>
    </xf>
    <xf numFmtId="0" fontId="8" fillId="0" borderId="0" xfId="0" applyFont="1" applyFill="1" applyBorder="1" applyAlignment="1">
      <alignment horizontal="justify"/>
    </xf>
    <xf numFmtId="0" fontId="7" fillId="0" borderId="11" xfId="0" applyFont="1" applyBorder="1" applyAlignment="1">
      <alignment horizontal="center" vertical="center" wrapText="1"/>
    </xf>
    <xf numFmtId="0" fontId="7" fillId="2" borderId="19" xfId="0" applyFont="1" applyFill="1" applyBorder="1"/>
    <xf numFmtId="0" fontId="9" fillId="0" borderId="15" xfId="0" applyFont="1" applyBorder="1" applyAlignment="1">
      <alignment horizontal="left" vertical="center" wrapText="1" indent="1"/>
    </xf>
    <xf numFmtId="0" fontId="8" fillId="0" borderId="20" xfId="0" applyFont="1" applyBorder="1" applyAlignment="1">
      <alignment horizontal="justify"/>
    </xf>
    <xf numFmtId="0" fontId="6" fillId="3" borderId="21" xfId="0" applyFont="1" applyFill="1" applyBorder="1" applyAlignment="1">
      <alignment horizontal="left" vertical="top" wrapText="1" indent="1"/>
    </xf>
    <xf numFmtId="0" fontId="9" fillId="0" borderId="11" xfId="0" applyFont="1" applyBorder="1"/>
    <xf numFmtId="0" fontId="6" fillId="3" borderId="2" xfId="0" applyFont="1" applyFill="1" applyBorder="1" applyAlignment="1">
      <alignment horizontal="left" vertical="top" wrapText="1" indent="1"/>
    </xf>
    <xf numFmtId="0" fontId="1" fillId="3" borderId="12" xfId="0" applyFont="1" applyFill="1" applyBorder="1" applyAlignment="1">
      <alignment horizontal="left" vertical="top" wrapText="1" indent="1"/>
    </xf>
    <xf numFmtId="0" fontId="9" fillId="0" borderId="22" xfId="0" applyFont="1" applyBorder="1"/>
    <xf numFmtId="0" fontId="6" fillId="3" borderId="23" xfId="0" applyFont="1" applyFill="1" applyBorder="1" applyAlignment="1">
      <alignment horizontal="left" vertical="top" wrapText="1" indent="1"/>
    </xf>
    <xf numFmtId="0" fontId="1" fillId="3" borderId="24" xfId="0" applyFont="1" applyFill="1" applyBorder="1" applyAlignment="1">
      <alignment horizontal="left" vertical="top" wrapText="1" indent="1"/>
    </xf>
    <xf numFmtId="0" fontId="1" fillId="5" borderId="6" xfId="0" applyFont="1" applyFill="1" applyBorder="1" applyAlignment="1">
      <alignment horizontal="left" vertical="top" wrapText="1" indent="1"/>
    </xf>
    <xf numFmtId="0" fontId="1" fillId="5" borderId="24" xfId="0" applyFont="1" applyFill="1" applyBorder="1" applyAlignment="1">
      <alignment horizontal="left" vertical="top" wrapText="1" indent="1"/>
    </xf>
    <xf numFmtId="0" fontId="1" fillId="3" borderId="6" xfId="0" applyFont="1" applyFill="1" applyBorder="1" applyAlignment="1">
      <alignment horizontal="center" vertical="center" wrapText="1"/>
    </xf>
    <xf numFmtId="0" fontId="12" fillId="0" borderId="0" xfId="0" applyFont="1"/>
    <xf numFmtId="0" fontId="14" fillId="0" borderId="0" xfId="0" applyFont="1"/>
    <xf numFmtId="0" fontId="15" fillId="0" borderId="0" xfId="0" applyFont="1" applyAlignment="1">
      <alignment horizontal="center" vertical="center"/>
    </xf>
    <xf numFmtId="0" fontId="16" fillId="0" borderId="0" xfId="0" applyFont="1"/>
    <xf numFmtId="0" fontId="17" fillId="0" borderId="0" xfId="0" applyFont="1"/>
    <xf numFmtId="0" fontId="15" fillId="0" borderId="0" xfId="0" applyFont="1"/>
    <xf numFmtId="0" fontId="14" fillId="2" borderId="19" xfId="0" applyFont="1" applyFill="1" applyBorder="1" applyAlignment="1">
      <alignment horizontal="center" vertical="center"/>
    </xf>
    <xf numFmtId="0" fontId="17"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6" fillId="4" borderId="0" xfId="0" applyFont="1" applyFill="1"/>
    <xf numFmtId="0" fontId="1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6" fillId="0" borderId="0" xfId="0" applyFont="1" applyFill="1"/>
    <xf numFmtId="0" fontId="14" fillId="2" borderId="17" xfId="0" applyFont="1" applyFill="1" applyBorder="1" applyAlignment="1">
      <alignment horizontal="center" vertical="center"/>
    </xf>
    <xf numFmtId="0" fontId="18"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7" fillId="0" borderId="15" xfId="0" applyFont="1" applyBorder="1"/>
    <xf numFmtId="0" fontId="1" fillId="5" borderId="1" xfId="0" applyFont="1" applyFill="1" applyBorder="1" applyAlignment="1">
      <alignment horizontal="left" vertical="top" wrapText="1" indent="1"/>
    </xf>
    <xf numFmtId="0" fontId="17" fillId="0" borderId="26" xfId="0" applyFont="1" applyBorder="1"/>
    <xf numFmtId="0" fontId="1" fillId="5" borderId="23" xfId="0" applyFont="1" applyFill="1" applyBorder="1" applyAlignment="1">
      <alignment horizontal="left" vertical="top" wrapText="1" indent="1"/>
    </xf>
    <xf numFmtId="0" fontId="14" fillId="3" borderId="25" xfId="0" applyFont="1" applyFill="1" applyBorder="1" applyAlignment="1">
      <alignment horizontal="center" vertical="center" wrapText="1"/>
    </xf>
    <xf numFmtId="0" fontId="19" fillId="0" borderId="1"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4" borderId="0" xfId="0" applyFont="1" applyFill="1" applyAlignment="1">
      <alignment horizontal="center" vertical="center"/>
    </xf>
    <xf numFmtId="0" fontId="12" fillId="0" borderId="0" xfId="0" applyFont="1" applyFill="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1" fillId="6" borderId="10" xfId="0" applyFont="1" applyFill="1" applyBorder="1" applyAlignment="1">
      <alignment horizontal="center" vertical="center" wrapText="1"/>
    </xf>
    <xf numFmtId="0" fontId="1" fillId="6" borderId="6" xfId="0" applyFont="1" applyFill="1" applyBorder="1" applyAlignment="1">
      <alignment horizontal="center" vertical="center" wrapText="1"/>
    </xf>
    <xf numFmtId="3" fontId="16" fillId="0" borderId="0" xfId="0" applyNumberFormat="1" applyFont="1" applyFill="1" applyBorder="1" applyAlignment="1">
      <alignment horizontal="center" vertical="center"/>
    </xf>
    <xf numFmtId="3" fontId="16" fillId="0" borderId="0" xfId="0" applyNumberFormat="1" applyFont="1" applyFill="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xf>
    <xf numFmtId="3" fontId="16" fillId="0" borderId="0" xfId="0" applyNumberFormat="1" applyFont="1" applyAlignment="1">
      <alignment horizontal="center"/>
    </xf>
    <xf numFmtId="3" fontId="16" fillId="0" borderId="0" xfId="0" applyNumberFormat="1" applyFont="1" applyFill="1" applyAlignment="1">
      <alignment horizontal="center"/>
    </xf>
    <xf numFmtId="0" fontId="14" fillId="2" borderId="34" xfId="0" applyFont="1" applyFill="1" applyBorder="1" applyAlignment="1">
      <alignment horizontal="center" vertical="center"/>
    </xf>
    <xf numFmtId="0" fontId="14" fillId="2" borderId="34" xfId="0" applyFont="1" applyFill="1" applyBorder="1" applyAlignment="1">
      <alignment horizontal="center" vertical="center" wrapText="1"/>
    </xf>
    <xf numFmtId="3" fontId="12" fillId="0" borderId="0" xfId="0" applyNumberFormat="1" applyFont="1" applyFill="1" applyBorder="1" applyAlignment="1">
      <alignment horizontal="center" vertical="center"/>
    </xf>
    <xf numFmtId="0" fontId="23" fillId="0" borderId="0" xfId="0" applyFont="1" applyAlignment="1">
      <alignment horizontal="center"/>
    </xf>
    <xf numFmtId="0" fontId="12" fillId="0" borderId="0" xfId="0" applyFont="1" applyFill="1" applyBorder="1"/>
    <xf numFmtId="0" fontId="17" fillId="0" borderId="0" xfId="0" applyFont="1" applyFill="1" applyBorder="1"/>
    <xf numFmtId="3" fontId="1"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24" fillId="0" borderId="0" xfId="0" applyFont="1"/>
    <xf numFmtId="0" fontId="25" fillId="0" borderId="0" xfId="0" applyFont="1"/>
    <xf numFmtId="0" fontId="17" fillId="0" borderId="28" xfId="0" applyFont="1" applyBorder="1"/>
    <xf numFmtId="0" fontId="17" fillId="0" borderId="28" xfId="0" applyFont="1" applyFill="1" applyBorder="1"/>
    <xf numFmtId="0" fontId="14" fillId="0" borderId="0" xfId="0" applyFont="1" applyFill="1" applyBorder="1"/>
    <xf numFmtId="0" fontId="22" fillId="0" borderId="0" xfId="0" applyFont="1" applyFill="1" applyAlignment="1">
      <alignment horizontal="center" vertical="center"/>
    </xf>
    <xf numFmtId="0" fontId="18" fillId="0" borderId="0" xfId="0" applyFont="1" applyAlignment="1">
      <alignment horizontal="center" vertical="center"/>
    </xf>
    <xf numFmtId="3" fontId="1" fillId="0" borderId="27" xfId="0" applyNumberFormat="1" applyFont="1" applyFill="1" applyBorder="1" applyAlignment="1" applyProtection="1">
      <alignment horizontal="center" vertical="center" wrapText="1"/>
      <protection locked="0"/>
    </xf>
    <xf numFmtId="0" fontId="26" fillId="0" borderId="0" xfId="0" applyFont="1"/>
    <xf numFmtId="0" fontId="14" fillId="0" borderId="0" xfId="0" applyFont="1" applyAlignment="1">
      <alignment wrapText="1"/>
    </xf>
    <xf numFmtId="0" fontId="12" fillId="0" borderId="0" xfId="0" applyFont="1" applyAlignment="1">
      <alignment horizontal="center" vertical="top"/>
    </xf>
    <xf numFmtId="0" fontId="21" fillId="0" borderId="0" xfId="0" applyFont="1" applyAlignment="1">
      <alignment horizontal="left" vertical="center"/>
    </xf>
    <xf numFmtId="0" fontId="28" fillId="0" borderId="0" xfId="0" applyFont="1"/>
    <xf numFmtId="0" fontId="27" fillId="0" borderId="0" xfId="0" applyFont="1" applyAlignment="1">
      <alignment horizontal="left"/>
    </xf>
    <xf numFmtId="0" fontId="29" fillId="0" borderId="0" xfId="0" applyFont="1"/>
    <xf numFmtId="0" fontId="30" fillId="0" borderId="0" xfId="0" applyFont="1"/>
    <xf numFmtId="0" fontId="31" fillId="0" borderId="0" xfId="0" applyFont="1"/>
    <xf numFmtId="164" fontId="1" fillId="0" borderId="27" xfId="0" applyNumberFormat="1"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locked="0"/>
    </xf>
    <xf numFmtId="165" fontId="32" fillId="3" borderId="27" xfId="1" applyNumberFormat="1" applyFont="1" applyFill="1" applyBorder="1" applyAlignment="1">
      <alignment horizontal="center" vertical="center"/>
    </xf>
    <xf numFmtId="0" fontId="34" fillId="0" borderId="38" xfId="0" applyFont="1" applyBorder="1"/>
    <xf numFmtId="0" fontId="35" fillId="2" borderId="27" xfId="0" applyFont="1" applyFill="1" applyBorder="1" applyAlignment="1">
      <alignment horizontal="center" vertical="center"/>
    </xf>
    <xf numFmtId="0" fontId="36" fillId="2" borderId="39"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7" fillId="0" borderId="11" xfId="0" applyFont="1" applyBorder="1" applyAlignment="1">
      <alignment horizontal="center"/>
    </xf>
    <xf numFmtId="0" fontId="35" fillId="3" borderId="32" xfId="0" applyFont="1" applyFill="1" applyBorder="1" applyAlignment="1">
      <alignment horizontal="center" vertical="center" wrapText="1"/>
    </xf>
    <xf numFmtId="0" fontId="37" fillId="0" borderId="5" xfId="0" applyFont="1" applyBorder="1" applyAlignment="1" applyProtection="1">
      <alignment horizontal="center"/>
      <protection locked="0"/>
    </xf>
    <xf numFmtId="0" fontId="33" fillId="0" borderId="1" xfId="0" applyFont="1" applyBorder="1" applyProtection="1">
      <protection locked="0"/>
    </xf>
    <xf numFmtId="0" fontId="33" fillId="0" borderId="15" xfId="0" applyFont="1" applyBorder="1" applyProtection="1">
      <protection locked="0"/>
    </xf>
    <xf numFmtId="0" fontId="37" fillId="0" borderId="5" xfId="0" applyFont="1" applyBorder="1" applyProtection="1">
      <protection locked="0"/>
    </xf>
    <xf numFmtId="0" fontId="34" fillId="0" borderId="5" xfId="0" applyFont="1" applyBorder="1" applyProtection="1">
      <protection locked="0"/>
    </xf>
    <xf numFmtId="0" fontId="34" fillId="0" borderId="7" xfId="0" applyFont="1" applyBorder="1" applyProtection="1">
      <protection locked="0"/>
    </xf>
    <xf numFmtId="0" fontId="33" fillId="0" borderId="8" xfId="0" applyFont="1" applyBorder="1" applyProtection="1">
      <protection locked="0"/>
    </xf>
    <xf numFmtId="0" fontId="39" fillId="0" borderId="0" xfId="0" applyFont="1" applyAlignment="1">
      <alignment horizontal="right" vertical="center" wrapText="1"/>
    </xf>
    <xf numFmtId="0" fontId="40" fillId="0" borderId="0" xfId="0" applyFont="1" applyAlignment="1">
      <alignment horizontal="right" vertical="center" wrapText="1"/>
    </xf>
    <xf numFmtId="4" fontId="1" fillId="0" borderId="10" xfId="0" applyNumberFormat="1" applyFont="1" applyFill="1" applyBorder="1" applyAlignment="1" applyProtection="1">
      <alignment horizontal="center" vertical="center" wrapText="1"/>
      <protection locked="0"/>
    </xf>
    <xf numFmtId="4" fontId="35" fillId="3" borderId="2" xfId="0" applyNumberFormat="1" applyFont="1" applyFill="1" applyBorder="1" applyAlignment="1">
      <alignment horizontal="center" vertical="center" wrapText="1"/>
    </xf>
    <xf numFmtId="4" fontId="35" fillId="3" borderId="33" xfId="0" applyNumberFormat="1" applyFont="1" applyFill="1" applyBorder="1" applyAlignment="1">
      <alignment horizontal="center" vertical="center" wrapText="1"/>
    </xf>
    <xf numFmtId="4" fontId="35" fillId="3" borderId="36" xfId="0" applyNumberFormat="1" applyFont="1" applyFill="1" applyBorder="1" applyAlignment="1">
      <alignment horizontal="center" vertical="center" wrapText="1"/>
    </xf>
    <xf numFmtId="4" fontId="38" fillId="0" borderId="2" xfId="0" applyNumberFormat="1" applyFont="1" applyFill="1" applyBorder="1" applyAlignment="1" applyProtection="1">
      <alignment horizontal="center" vertical="center" wrapText="1"/>
      <protection locked="0"/>
    </xf>
    <xf numFmtId="4" fontId="38" fillId="0" borderId="33" xfId="0" applyNumberFormat="1" applyFont="1" applyFill="1" applyBorder="1" applyAlignment="1" applyProtection="1">
      <alignment horizontal="center" vertical="center" wrapText="1"/>
      <protection locked="0"/>
    </xf>
    <xf numFmtId="4" fontId="35" fillId="3" borderId="29" xfId="0" applyNumberFormat="1" applyFont="1" applyFill="1" applyBorder="1" applyAlignment="1">
      <alignment horizontal="center" vertical="center" wrapText="1"/>
    </xf>
    <xf numFmtId="4" fontId="38" fillId="0" borderId="1" xfId="0" applyNumberFormat="1" applyFont="1" applyFill="1" applyBorder="1" applyAlignment="1" applyProtection="1">
      <alignment horizontal="center" vertical="center" wrapText="1"/>
      <protection locked="0"/>
    </xf>
    <xf numFmtId="4" fontId="38" fillId="0" borderId="28" xfId="0" applyNumberFormat="1" applyFont="1" applyFill="1" applyBorder="1" applyAlignment="1" applyProtection="1">
      <alignment horizontal="center" vertical="center" wrapText="1"/>
      <protection locked="0"/>
    </xf>
    <xf numFmtId="4" fontId="38" fillId="0" borderId="8" xfId="0" applyNumberFormat="1" applyFont="1" applyFill="1" applyBorder="1" applyAlignment="1" applyProtection="1">
      <alignment horizontal="center" vertical="center" wrapText="1"/>
      <protection locked="0"/>
    </xf>
    <xf numFmtId="4" fontId="38" fillId="0" borderId="31" xfId="0" applyNumberFormat="1" applyFont="1" applyFill="1" applyBorder="1" applyAlignment="1" applyProtection="1">
      <alignment horizontal="center" vertical="center" wrapText="1"/>
      <protection locked="0"/>
    </xf>
    <xf numFmtId="4" fontId="35" fillId="3" borderId="30" xfId="0" applyNumberFormat="1" applyFont="1" applyFill="1" applyBorder="1" applyAlignment="1">
      <alignment horizontal="center" vertical="center" wrapText="1"/>
    </xf>
    <xf numFmtId="3" fontId="16" fillId="0" borderId="0" xfId="0" applyNumberFormat="1" applyFont="1" applyFill="1" applyAlignment="1">
      <alignment horizontal="left"/>
    </xf>
    <xf numFmtId="3" fontId="16" fillId="0" borderId="0" xfId="0" applyNumberFormat="1" applyFont="1" applyFill="1" applyAlignment="1">
      <alignment horizontal="left" vertical="top"/>
    </xf>
    <xf numFmtId="0" fontId="41" fillId="0" borderId="35" xfId="0" applyFont="1" applyFill="1" applyBorder="1" applyAlignment="1">
      <alignment horizontal="left" vertical="center"/>
    </xf>
    <xf numFmtId="0" fontId="43" fillId="0" borderId="0" xfId="0" applyFont="1" applyAlignment="1">
      <alignment vertical="top" wrapText="1"/>
    </xf>
    <xf numFmtId="0" fontId="39" fillId="0" borderId="0" xfId="0" applyFont="1" applyAlignment="1">
      <alignment horizontal="center"/>
    </xf>
    <xf numFmtId="0" fontId="44" fillId="0" borderId="0" xfId="0" applyFont="1" applyAlignment="1">
      <alignment horizontal="center"/>
    </xf>
    <xf numFmtId="164" fontId="1" fillId="0" borderId="0"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43" fontId="23" fillId="0" borderId="0" xfId="1" applyFont="1" applyFill="1" applyAlignment="1">
      <alignment horizontal="center" wrapText="1"/>
    </xf>
    <xf numFmtId="4" fontId="1" fillId="0" borderId="0"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7" fillId="0" borderId="0" xfId="0" applyFont="1" applyAlignment="1">
      <alignment horizontal="center" vertical="center"/>
    </xf>
    <xf numFmtId="0" fontId="23" fillId="0" borderId="0" xfId="0" applyFont="1" applyFill="1" applyAlignment="1">
      <alignment horizontal="center"/>
    </xf>
    <xf numFmtId="4" fontId="1" fillId="3" borderId="10" xfId="0" applyNumberFormat="1" applyFont="1" applyFill="1" applyBorder="1" applyAlignment="1" applyProtection="1">
      <alignment horizontal="center" vertical="center" wrapText="1"/>
      <protection locked="0"/>
    </xf>
    <xf numFmtId="0" fontId="46" fillId="0" borderId="0" xfId="0" applyFont="1" applyAlignment="1">
      <alignment horizontal="center" vertical="center"/>
    </xf>
    <xf numFmtId="0" fontId="30" fillId="0" borderId="0" xfId="0" applyFont="1" applyAlignment="1">
      <alignment horizontal="left"/>
    </xf>
    <xf numFmtId="166" fontId="1" fillId="0" borderId="10" xfId="2" applyNumberFormat="1" applyFont="1" applyFill="1" applyBorder="1" applyAlignment="1" applyProtection="1">
      <alignment horizontal="center" vertical="center" wrapText="1"/>
      <protection locked="0"/>
    </xf>
    <xf numFmtId="43" fontId="16" fillId="0" borderId="0" xfId="1" applyFont="1"/>
    <xf numFmtId="43" fontId="43" fillId="0" borderId="0" xfId="1" applyFont="1" applyAlignment="1">
      <alignment vertical="top" wrapText="1"/>
    </xf>
    <xf numFmtId="43" fontId="15" fillId="0" borderId="0" xfId="1" applyFont="1" applyAlignment="1">
      <alignment horizontal="center" vertical="center"/>
    </xf>
    <xf numFmtId="43" fontId="22" fillId="0" borderId="0" xfId="1" applyFont="1" applyAlignment="1">
      <alignment horizontal="center"/>
    </xf>
    <xf numFmtId="43" fontId="1" fillId="0" borderId="0" xfId="1" applyFont="1" applyFill="1" applyBorder="1" applyAlignment="1" applyProtection="1">
      <alignment horizontal="center" vertical="center" wrapText="1"/>
      <protection locked="0"/>
    </xf>
    <xf numFmtId="43" fontId="22" fillId="0" borderId="0" xfId="1" applyFont="1" applyAlignment="1">
      <alignment horizontal="center" vertical="center"/>
    </xf>
    <xf numFmtId="43" fontId="16" fillId="0" borderId="0" xfId="1" applyFont="1" applyFill="1" applyAlignment="1">
      <alignment horizontal="center" vertical="center"/>
    </xf>
    <xf numFmtId="43" fontId="1" fillId="0" borderId="0" xfId="1" applyFont="1" applyFill="1" applyBorder="1" applyAlignment="1">
      <alignment horizontal="center" vertical="center" wrapText="1"/>
    </xf>
    <xf numFmtId="43" fontId="25" fillId="0" borderId="0" xfId="1" applyFont="1"/>
    <xf numFmtId="43" fontId="44" fillId="0" borderId="0" xfId="1" applyFont="1" applyAlignment="1">
      <alignment horizontal="center"/>
    </xf>
    <xf numFmtId="0" fontId="42" fillId="0" borderId="0" xfId="0" applyFont="1" applyAlignment="1">
      <alignment vertical="top" wrapText="1"/>
    </xf>
    <xf numFmtId="43" fontId="42" fillId="0" borderId="0" xfId="1" applyFont="1" applyAlignment="1">
      <alignment vertical="top" wrapText="1"/>
    </xf>
    <xf numFmtId="43" fontId="12" fillId="0" borderId="0" xfId="1" applyFont="1"/>
    <xf numFmtId="0" fontId="14" fillId="0" borderId="0" xfId="0" applyFont="1" applyFill="1" applyBorder="1" applyAlignment="1">
      <alignment horizontal="center" vertical="center" wrapText="1"/>
    </xf>
    <xf numFmtId="0" fontId="16" fillId="0" borderId="0" xfId="0" applyFont="1" applyFill="1" applyBorder="1"/>
    <xf numFmtId="166" fontId="12" fillId="0" borderId="0" xfId="2" applyNumberFormat="1" applyFont="1" applyAlignment="1">
      <alignment horizontal="center" vertical="center"/>
    </xf>
    <xf numFmtId="0" fontId="30" fillId="0" borderId="0" xfId="0" applyFont="1" applyAlignment="1"/>
    <xf numFmtId="0" fontId="47" fillId="0" borderId="0" xfId="0" applyFont="1" applyAlignment="1">
      <alignment horizontal="center"/>
    </xf>
    <xf numFmtId="0" fontId="30" fillId="0" borderId="0" xfId="0" applyFont="1" applyAlignment="1">
      <alignment horizontal="center"/>
    </xf>
    <xf numFmtId="0" fontId="14" fillId="0" borderId="0" xfId="0" applyFont="1" applyAlignment="1">
      <alignment horizontal="center" wrapText="1"/>
    </xf>
    <xf numFmtId="3" fontId="12" fillId="0" borderId="0" xfId="0" applyNumberFormat="1" applyFont="1" applyFill="1" applyBorder="1" applyAlignment="1">
      <alignment horizontal="center"/>
    </xf>
    <xf numFmtId="2" fontId="48" fillId="0" borderId="5" xfId="0" applyNumberFormat="1" applyFont="1" applyBorder="1" applyAlignment="1" applyProtection="1">
      <alignment horizontal="center" vertical="center"/>
      <protection locked="0"/>
    </xf>
    <xf numFmtId="0" fontId="44" fillId="0" borderId="0" xfId="0" applyFont="1" applyAlignment="1">
      <alignment horizontal="right" vertical="top" wrapText="1"/>
    </xf>
    <xf numFmtId="0" fontId="18" fillId="2" borderId="10" xfId="0" applyFont="1" applyFill="1" applyBorder="1" applyAlignment="1">
      <alignment horizontal="center" vertical="center" wrapText="1"/>
    </xf>
    <xf numFmtId="4" fontId="1" fillId="0" borderId="12" xfId="0" applyNumberFormat="1" applyFont="1" applyBorder="1" applyAlignment="1" applyProtection="1">
      <alignment horizontal="center" vertical="center" wrapText="1"/>
      <protection locked="0"/>
    </xf>
    <xf numFmtId="4" fontId="1" fillId="0" borderId="6" xfId="0" applyNumberFormat="1" applyFont="1" applyBorder="1" applyAlignment="1" applyProtection="1">
      <alignment horizontal="center" vertical="center" wrapText="1"/>
      <protection locked="0"/>
    </xf>
    <xf numFmtId="0" fontId="14" fillId="0" borderId="5" xfId="0" applyFont="1" applyBorder="1" applyAlignment="1" applyProtection="1">
      <alignment wrapText="1"/>
      <protection locked="0"/>
    </xf>
    <xf numFmtId="0" fontId="50" fillId="0" borderId="0" xfId="0" applyFont="1" applyAlignment="1">
      <alignment horizontal="left" vertical="top"/>
    </xf>
    <xf numFmtId="0" fontId="32" fillId="0" borderId="0" xfId="0" applyFont="1" applyFill="1" applyAlignment="1">
      <alignment horizontal="left"/>
    </xf>
    <xf numFmtId="166" fontId="12" fillId="0" borderId="0" xfId="2" applyNumberFormat="1" applyFont="1" applyFill="1" applyAlignment="1">
      <alignment horizontal="center" vertical="center"/>
    </xf>
    <xf numFmtId="0" fontId="50" fillId="0" borderId="0" xfId="0" applyFont="1" applyAlignment="1">
      <alignment horizontal="left" vertical="top" wrapText="1"/>
    </xf>
    <xf numFmtId="4" fontId="1" fillId="5" borderId="12" xfId="0" applyNumberFormat="1" applyFont="1" applyFill="1" applyBorder="1" applyAlignment="1" applyProtection="1">
      <alignment horizontal="center" vertical="center" wrapText="1"/>
      <protection locked="0"/>
    </xf>
    <xf numFmtId="4" fontId="1" fillId="5" borderId="6" xfId="0" applyNumberFormat="1" applyFont="1" applyFill="1" applyBorder="1" applyAlignment="1" applyProtection="1">
      <alignment horizontal="center" vertical="center" wrapText="1"/>
      <protection locked="0"/>
    </xf>
    <xf numFmtId="0" fontId="16" fillId="5" borderId="0" xfId="0" applyFont="1" applyFill="1"/>
    <xf numFmtId="0" fontId="14" fillId="0" borderId="0" xfId="0" applyFont="1" applyFill="1" applyBorder="1" applyAlignment="1">
      <alignment horizontal="center" wrapText="1"/>
    </xf>
    <xf numFmtId="0" fontId="27" fillId="0" borderId="0" xfId="0" applyFont="1" applyAlignment="1">
      <alignment horizontal="left" vertical="center" wrapText="1"/>
    </xf>
    <xf numFmtId="0" fontId="17" fillId="0" borderId="0" xfId="0" applyFont="1" applyAlignment="1">
      <alignment wrapText="1"/>
    </xf>
    <xf numFmtId="0" fontId="47" fillId="0" borderId="0" xfId="0" applyFont="1" applyAlignment="1">
      <alignment horizontal="center"/>
    </xf>
    <xf numFmtId="0" fontId="30" fillId="0" borderId="0" xfId="0" applyFont="1" applyAlignment="1">
      <alignment horizontal="center"/>
    </xf>
    <xf numFmtId="14" fontId="14" fillId="0" borderId="0" xfId="0" applyNumberFormat="1" applyFont="1" applyFill="1" applyBorder="1" applyAlignment="1" applyProtection="1">
      <alignment horizontal="center" vertical="center" wrapText="1"/>
      <protection locked="0"/>
    </xf>
    <xf numFmtId="4" fontId="43" fillId="0" borderId="0" xfId="0" applyNumberFormat="1" applyFont="1" applyAlignment="1">
      <alignment vertical="top" wrapText="1"/>
    </xf>
    <xf numFmtId="0" fontId="51" fillId="0" borderId="0" xfId="0" applyFont="1" applyAlignment="1">
      <alignment horizontal="left"/>
    </xf>
    <xf numFmtId="0" fontId="54" fillId="0" borderId="0" xfId="0" applyFont="1"/>
    <xf numFmtId="0" fontId="26" fillId="0" borderId="0" xfId="0" applyFont="1" applyAlignment="1"/>
    <xf numFmtId="0" fontId="29" fillId="0" borderId="0" xfId="0" applyFont="1" applyAlignment="1">
      <alignment horizontal="left"/>
    </xf>
    <xf numFmtId="0" fontId="30" fillId="0" borderId="0" xfId="0" applyFont="1" applyAlignment="1">
      <alignment horizontal="left"/>
    </xf>
    <xf numFmtId="0" fontId="53" fillId="0" borderId="0" xfId="0" applyFont="1" applyAlignment="1"/>
    <xf numFmtId="0" fontId="12" fillId="0" borderId="38" xfId="0" applyFont="1" applyBorder="1" applyAlignment="1">
      <alignment horizontal="center" vertical="center"/>
    </xf>
    <xf numFmtId="0" fontId="14" fillId="0" borderId="39" xfId="0" applyFont="1" applyBorder="1" applyAlignment="1">
      <alignment wrapText="1"/>
    </xf>
    <xf numFmtId="0" fontId="30" fillId="0" borderId="0" xfId="0" applyFont="1" applyFill="1" applyAlignment="1">
      <alignment horizontal="left" vertical="center" wrapText="1"/>
    </xf>
    <xf numFmtId="0" fontId="55" fillId="0" borderId="0" xfId="0" applyFont="1" applyAlignment="1">
      <alignment vertical="top" wrapText="1"/>
    </xf>
    <xf numFmtId="0" fontId="47" fillId="0" borderId="0" xfId="0" applyFont="1" applyAlignment="1">
      <alignment horizontal="center" vertical="center"/>
    </xf>
    <xf numFmtId="0" fontId="47" fillId="0" borderId="0" xfId="0" applyFont="1"/>
    <xf numFmtId="3" fontId="29" fillId="0" borderId="0" xfId="0" applyNumberFormat="1" applyFont="1" applyFill="1" applyBorder="1" applyAlignment="1">
      <alignment horizontal="center" vertical="center"/>
    </xf>
    <xf numFmtId="0" fontId="30" fillId="3" borderId="27" xfId="0" applyFont="1" applyFill="1" applyBorder="1" applyAlignment="1">
      <alignment horizontal="center" vertical="center"/>
    </xf>
    <xf numFmtId="165" fontId="56" fillId="5" borderId="27" xfId="1" applyNumberFormat="1" applyFont="1" applyFill="1" applyBorder="1" applyAlignment="1">
      <alignment horizontal="center" vertical="center"/>
    </xf>
    <xf numFmtId="165" fontId="56" fillId="3" borderId="27" xfId="1" applyNumberFormat="1" applyFont="1" applyFill="1" applyBorder="1" applyAlignment="1">
      <alignment horizontal="center" vertical="center"/>
    </xf>
    <xf numFmtId="43" fontId="47" fillId="0" borderId="0" xfId="1" applyFont="1" applyFill="1" applyBorder="1"/>
    <xf numFmtId="3" fontId="47" fillId="0" borderId="0" xfId="0" applyNumberFormat="1" applyFont="1" applyFill="1" applyBorder="1" applyAlignment="1">
      <alignment horizontal="center" vertical="center"/>
    </xf>
    <xf numFmtId="0" fontId="30" fillId="3" borderId="34" xfId="0" applyFont="1" applyFill="1" applyBorder="1" applyAlignment="1">
      <alignment horizontal="center" vertical="center" wrapText="1"/>
    </xf>
    <xf numFmtId="4" fontId="58" fillId="0" borderId="10" xfId="0" applyNumberFormat="1" applyFont="1" applyFill="1" applyBorder="1" applyAlignment="1" applyProtection="1">
      <alignment horizontal="center" vertical="center" wrapText="1"/>
      <protection locked="0"/>
    </xf>
    <xf numFmtId="4" fontId="56" fillId="3" borderId="27" xfId="0" applyNumberFormat="1" applyFont="1" applyFill="1" applyBorder="1" applyAlignment="1" applyProtection="1">
      <alignment horizontal="center" vertical="center" wrapText="1"/>
      <protection locked="0"/>
    </xf>
    <xf numFmtId="3" fontId="58" fillId="0" borderId="0" xfId="0" applyNumberFormat="1" applyFont="1" applyFill="1" applyBorder="1" applyAlignment="1" applyProtection="1">
      <alignment horizontal="center" vertical="center" wrapText="1"/>
      <protection locked="0"/>
    </xf>
    <xf numFmtId="3" fontId="47" fillId="0" borderId="0" xfId="0" applyNumberFormat="1" applyFont="1" applyAlignment="1">
      <alignment horizontal="center"/>
    </xf>
    <xf numFmtId="0" fontId="47" fillId="0" borderId="0" xfId="0" applyFont="1" applyFill="1"/>
    <xf numFmtId="3" fontId="47" fillId="0" borderId="0" xfId="0" applyNumberFormat="1" applyFont="1" applyFill="1" applyAlignment="1">
      <alignment horizontal="center"/>
    </xf>
    <xf numFmtId="3" fontId="59" fillId="0" borderId="0" xfId="0" applyNumberFormat="1" applyFont="1" applyFill="1" applyBorder="1" applyAlignment="1">
      <alignment horizontal="center" vertical="center"/>
    </xf>
    <xf numFmtId="0" fontId="30" fillId="3" borderId="38" xfId="0" applyFont="1" applyFill="1" applyBorder="1" applyAlignment="1">
      <alignment horizontal="center" vertical="center" wrapText="1"/>
    </xf>
    <xf numFmtId="4" fontId="58" fillId="0" borderId="27" xfId="0" applyNumberFormat="1" applyFont="1" applyFill="1" applyBorder="1" applyAlignment="1" applyProtection="1">
      <alignment horizontal="center" vertical="center" wrapText="1"/>
      <protection locked="0"/>
    </xf>
    <xf numFmtId="4" fontId="58" fillId="0" borderId="0" xfId="0" applyNumberFormat="1" applyFont="1" applyFill="1" applyBorder="1" applyAlignment="1" applyProtection="1">
      <alignment horizontal="center" vertical="center" wrapText="1"/>
      <protection locked="0"/>
    </xf>
    <xf numFmtId="0" fontId="47" fillId="4" borderId="0" xfId="0" applyFont="1" applyFill="1"/>
    <xf numFmtId="3" fontId="60" fillId="0" borderId="0" xfId="0" applyNumberFormat="1" applyFont="1" applyFill="1" applyBorder="1" applyAlignment="1">
      <alignment horizontal="center" vertical="center"/>
    </xf>
    <xf numFmtId="4" fontId="58" fillId="5" borderId="0" xfId="0" applyNumberFormat="1" applyFont="1" applyFill="1" applyBorder="1" applyAlignment="1" applyProtection="1">
      <alignment horizontal="center" vertical="center" wrapText="1"/>
      <protection locked="0"/>
    </xf>
    <xf numFmtId="0" fontId="30" fillId="3" borderId="41" xfId="0" applyFont="1" applyFill="1" applyBorder="1" applyAlignment="1">
      <alignment horizontal="center" vertical="center" wrapText="1"/>
    </xf>
    <xf numFmtId="4" fontId="56" fillId="3" borderId="42" xfId="0" applyNumberFormat="1" applyFont="1" applyFill="1" applyBorder="1" applyAlignment="1" applyProtection="1">
      <alignment horizontal="center" vertical="center" wrapText="1"/>
      <protection locked="0"/>
    </xf>
    <xf numFmtId="0" fontId="30" fillId="3" borderId="27" xfId="0" applyFont="1" applyFill="1" applyBorder="1" applyAlignment="1">
      <alignment horizontal="center" vertical="center" wrapText="1"/>
    </xf>
    <xf numFmtId="4" fontId="58" fillId="5" borderId="27" xfId="0" applyNumberFormat="1" applyFont="1" applyFill="1" applyBorder="1" applyAlignment="1" applyProtection="1">
      <alignment horizontal="center" vertical="center" wrapText="1"/>
      <protection locked="0"/>
    </xf>
    <xf numFmtId="165" fontId="30" fillId="5" borderId="27" xfId="1" applyNumberFormat="1" applyFont="1" applyFill="1" applyBorder="1" applyAlignment="1">
      <alignment horizontal="center" vertical="center"/>
    </xf>
    <xf numFmtId="166" fontId="29" fillId="0" borderId="0" xfId="2" applyNumberFormat="1" applyFont="1" applyAlignment="1">
      <alignment horizontal="center" vertical="center"/>
    </xf>
    <xf numFmtId="0" fontId="30" fillId="2" borderId="34" xfId="0" applyFont="1" applyFill="1" applyBorder="1" applyAlignment="1">
      <alignment horizontal="center" vertical="center" wrapText="1"/>
    </xf>
    <xf numFmtId="0" fontId="54" fillId="0" borderId="0" xfId="0" applyFont="1" applyFill="1"/>
    <xf numFmtId="0" fontId="27" fillId="0" borderId="0" xfId="0" applyFont="1" applyAlignment="1">
      <alignment horizontal="center"/>
    </xf>
    <xf numFmtId="0" fontId="27" fillId="0" borderId="0" xfId="0" applyFont="1" applyAlignment="1">
      <alignment horizontal="center" wrapText="1"/>
    </xf>
    <xf numFmtId="0" fontId="27" fillId="0" borderId="0" xfId="0" applyFont="1" applyFill="1" applyBorder="1" applyAlignment="1">
      <alignment horizontal="center" wrapText="1"/>
    </xf>
    <xf numFmtId="0" fontId="27" fillId="0" borderId="0" xfId="0" applyFont="1" applyFill="1" applyBorder="1" applyAlignment="1">
      <alignment horizontal="center" vertical="center" wrapText="1"/>
    </xf>
    <xf numFmtId="0" fontId="61" fillId="0" borderId="0" xfId="0" applyFont="1" applyAlignment="1">
      <alignment horizontal="center" vertical="center"/>
    </xf>
    <xf numFmtId="0" fontId="54" fillId="0" borderId="0" xfId="0" applyFont="1" applyAlignment="1">
      <alignment horizontal="center"/>
    </xf>
    <xf numFmtId="3" fontId="54" fillId="0" borderId="0"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3" fontId="54" fillId="0" borderId="0" xfId="0" applyNumberFormat="1" applyFont="1" applyFill="1" applyAlignment="1">
      <alignment horizontal="center"/>
    </xf>
    <xf numFmtId="0" fontId="61" fillId="0" borderId="0" xfId="0" applyFont="1" applyAlignment="1">
      <alignment horizontal="center"/>
    </xf>
    <xf numFmtId="0" fontId="32" fillId="0" borderId="0" xfId="0" applyFont="1" applyAlignment="1">
      <alignment horizontal="right"/>
    </xf>
    <xf numFmtId="3" fontId="26" fillId="0" borderId="0" xfId="0" applyNumberFormat="1" applyFont="1" applyFill="1" applyBorder="1" applyAlignment="1">
      <alignment horizontal="center"/>
    </xf>
    <xf numFmtId="4" fontId="63" fillId="0" borderId="0" xfId="0" applyNumberFormat="1" applyFont="1" applyFill="1" applyBorder="1" applyAlignment="1" applyProtection="1">
      <alignment horizontal="center" vertical="center" wrapText="1"/>
      <protection locked="0"/>
    </xf>
    <xf numFmtId="166" fontId="26" fillId="0" borderId="0" xfId="2" applyNumberFormat="1" applyFont="1" applyAlignment="1">
      <alignment horizontal="center" vertical="center"/>
    </xf>
    <xf numFmtId="0" fontId="54" fillId="0" borderId="0" xfId="0" applyFont="1" applyAlignment="1">
      <alignment horizontal="center" vertical="center"/>
    </xf>
    <xf numFmtId="0" fontId="48" fillId="0" borderId="0" xfId="0" applyFont="1"/>
    <xf numFmtId="0" fontId="48" fillId="0" borderId="0" xfId="0" applyFont="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14" fillId="0" borderId="0" xfId="0" applyFont="1" applyAlignment="1">
      <alignment horizontal="left"/>
    </xf>
    <xf numFmtId="0" fontId="27" fillId="0" borderId="0" xfId="0" applyFont="1" applyFill="1" applyBorder="1" applyAlignment="1">
      <alignment horizontal="center" vertical="center" wrapText="1"/>
    </xf>
    <xf numFmtId="0" fontId="64" fillId="0" borderId="0" xfId="0" applyFont="1" applyAlignment="1">
      <alignment horizontal="center" vertical="top" wrapText="1"/>
    </xf>
    <xf numFmtId="0" fontId="57" fillId="0" borderId="0" xfId="0" applyFont="1" applyAlignment="1">
      <alignment horizontal="center"/>
    </xf>
    <xf numFmtId="0" fontId="29" fillId="0" borderId="0" xfId="0" applyFont="1" applyAlignment="1">
      <alignment horizontal="left"/>
    </xf>
    <xf numFmtId="0" fontId="26" fillId="0" borderId="0" xfId="0" applyFont="1" applyAlignment="1">
      <alignment horizontal="center"/>
    </xf>
    <xf numFmtId="0" fontId="11" fillId="0" borderId="38"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9" xfId="0" applyFont="1" applyBorder="1" applyAlignment="1">
      <alignment horizontal="center" vertical="center" wrapText="1"/>
    </xf>
    <xf numFmtId="0" fontId="30" fillId="0" borderId="0" xfId="0" applyFont="1" applyAlignment="1">
      <alignment horizontal="left"/>
    </xf>
    <xf numFmtId="0" fontId="43" fillId="0" borderId="0" xfId="0" applyFont="1" applyAlignment="1">
      <alignment horizontal="left" vertical="top" wrapText="1"/>
    </xf>
  </cellXfs>
  <cellStyles count="3">
    <cellStyle name="Dziesiętny" xfId="1" builtinId="3"/>
    <cellStyle name="Normalny" xfId="0" builtinId="0"/>
    <cellStyle name="Procentowy" xfId="2" builtinId="5"/>
  </cellStyles>
  <dxfs count="0"/>
  <tableStyles count="0" defaultTableStyle="TableStyleMedium9" defaultPivotStyle="PivotStyleLight16"/>
  <colors>
    <mruColors>
      <color rgb="FFFFE07D"/>
      <color rgb="FFFFFFCC"/>
      <color rgb="FFFFFF99"/>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3744686</xdr:colOff>
      <xdr:row>0</xdr:row>
      <xdr:rowOff>108858</xdr:rowOff>
    </xdr:from>
    <xdr:to>
      <xdr:col>4</xdr:col>
      <xdr:colOff>2542668</xdr:colOff>
      <xdr:row>1</xdr:row>
      <xdr:rowOff>44648</xdr:rowOff>
    </xdr:to>
    <xdr:pic>
      <xdr:nvPicPr>
        <xdr:cNvPr id="3" name="Obraz 2">
          <a:extLst>
            <a:ext uri="{FF2B5EF4-FFF2-40B4-BE49-F238E27FC236}">
              <a16:creationId xmlns:a16="http://schemas.microsoft.com/office/drawing/2014/main" id="{E5357936-0E6D-4F87-9CFB-791D4E1C11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7429" y="108858"/>
          <a:ext cx="8464496" cy="839304"/>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B2:E204"/>
  <sheetViews>
    <sheetView workbookViewId="0">
      <selection activeCell="F11" sqref="F11"/>
    </sheetView>
  </sheetViews>
  <sheetFormatPr defaultRowHeight="24.6"/>
  <cols>
    <col min="2" max="2" width="5.19921875" style="8" customWidth="1"/>
    <col min="3" max="3" width="55.19921875" style="23" customWidth="1"/>
    <col min="4" max="4" width="24.59765625" style="22" customWidth="1"/>
    <col min="5" max="5" width="24.59765625" customWidth="1"/>
  </cols>
  <sheetData>
    <row r="2" spans="2:4">
      <c r="C2" s="21" t="s">
        <v>10</v>
      </c>
    </row>
    <row r="3" spans="2:4" ht="25.2" thickBot="1"/>
    <row r="4" spans="2:4" ht="20.100000000000001" customHeight="1">
      <c r="B4" s="271" t="s">
        <v>43</v>
      </c>
      <c r="C4" s="38" t="s">
        <v>7</v>
      </c>
      <c r="D4" s="24" t="s">
        <v>0</v>
      </c>
    </row>
    <row r="5" spans="2:4" ht="71.25" customHeight="1" thickBot="1">
      <c r="B5" s="272"/>
      <c r="C5" s="39" t="s">
        <v>52</v>
      </c>
      <c r="D5" s="14"/>
    </row>
    <row r="6" spans="2:4" s="13" customFormat="1" ht="39" customHeight="1" thickBot="1">
      <c r="B6" s="12"/>
      <c r="C6" s="25"/>
      <c r="D6" s="15"/>
    </row>
    <row r="7" spans="2:4" s="5" customFormat="1" ht="20.100000000000001" customHeight="1">
      <c r="B7" s="271" t="s">
        <v>44</v>
      </c>
      <c r="C7" s="38" t="s">
        <v>11</v>
      </c>
      <c r="D7" s="24" t="s">
        <v>54</v>
      </c>
    </row>
    <row r="8" spans="2:4" ht="63" customHeight="1">
      <c r="B8" s="272"/>
      <c r="C8" s="41" t="s">
        <v>9</v>
      </c>
      <c r="D8" s="17"/>
    </row>
    <row r="9" spans="2:4" s="7" customFormat="1" ht="17.25" customHeight="1">
      <c r="B9" s="10"/>
      <c r="C9" s="26" t="s">
        <v>8</v>
      </c>
      <c r="D9" s="16" t="s">
        <v>55</v>
      </c>
    </row>
    <row r="10" spans="2:4" ht="36.75" customHeight="1">
      <c r="B10" s="37">
        <v>1</v>
      </c>
      <c r="C10" s="35" t="s">
        <v>41</v>
      </c>
      <c r="D10" s="17"/>
    </row>
    <row r="11" spans="2:4" ht="15.6">
      <c r="B11" s="37">
        <v>2</v>
      </c>
      <c r="C11" s="35" t="s">
        <v>12</v>
      </c>
      <c r="D11" s="17"/>
    </row>
    <row r="12" spans="2:4" ht="15.6">
      <c r="B12" s="37">
        <v>3</v>
      </c>
      <c r="C12" s="35" t="s">
        <v>13</v>
      </c>
      <c r="D12" s="17"/>
    </row>
    <row r="13" spans="2:4" ht="15.6">
      <c r="B13" s="37">
        <v>4</v>
      </c>
      <c r="C13" s="35" t="s">
        <v>14</v>
      </c>
      <c r="D13" s="17"/>
    </row>
    <row r="14" spans="2:4" ht="15.6">
      <c r="B14" s="37">
        <v>5</v>
      </c>
      <c r="C14" s="35" t="s">
        <v>15</v>
      </c>
      <c r="D14" s="17"/>
    </row>
    <row r="15" spans="2:4" ht="15.6">
      <c r="B15" s="37">
        <v>6</v>
      </c>
      <c r="C15" s="35" t="s">
        <v>16</v>
      </c>
      <c r="D15" s="17"/>
    </row>
    <row r="16" spans="2:4" ht="15.6">
      <c r="B16" s="37">
        <v>7</v>
      </c>
      <c r="C16" s="35" t="s">
        <v>17</v>
      </c>
      <c r="D16" s="17"/>
    </row>
    <row r="17" spans="2:4" ht="28.2">
      <c r="B17" s="37">
        <v>8</v>
      </c>
      <c r="C17" s="35" t="s">
        <v>18</v>
      </c>
      <c r="D17" s="17"/>
    </row>
    <row r="18" spans="2:4" ht="28.2">
      <c r="B18" s="37">
        <v>9</v>
      </c>
      <c r="C18" s="35" t="s">
        <v>19</v>
      </c>
      <c r="D18" s="17"/>
    </row>
    <row r="19" spans="2:4" ht="28.2">
      <c r="B19" s="37">
        <v>10</v>
      </c>
      <c r="C19" s="35" t="s">
        <v>20</v>
      </c>
      <c r="D19" s="17"/>
    </row>
    <row r="20" spans="2:4" ht="15.6">
      <c r="B20" s="37">
        <v>11</v>
      </c>
      <c r="C20" s="35" t="s">
        <v>21</v>
      </c>
      <c r="D20" s="17"/>
    </row>
    <row r="21" spans="2:4" ht="15.6">
      <c r="B21" s="37">
        <v>12</v>
      </c>
      <c r="C21" s="35" t="s">
        <v>22</v>
      </c>
      <c r="D21" s="17"/>
    </row>
    <row r="22" spans="2:4" ht="15.6">
      <c r="B22" s="37">
        <v>13</v>
      </c>
      <c r="C22" s="35" t="s">
        <v>23</v>
      </c>
      <c r="D22" s="17"/>
    </row>
    <row r="23" spans="2:4" ht="15.6">
      <c r="B23" s="37">
        <v>14</v>
      </c>
      <c r="C23" s="35" t="s">
        <v>24</v>
      </c>
      <c r="D23" s="17"/>
    </row>
    <row r="24" spans="2:4" ht="15.6">
      <c r="B24" s="37">
        <v>15</v>
      </c>
      <c r="C24" s="35" t="s">
        <v>25</v>
      </c>
      <c r="D24" s="17"/>
    </row>
    <row r="25" spans="2:4" ht="15.6">
      <c r="B25" s="37">
        <v>16</v>
      </c>
      <c r="C25" s="35" t="s">
        <v>26</v>
      </c>
      <c r="D25" s="17"/>
    </row>
    <row r="26" spans="2:4" ht="15.6">
      <c r="B26" s="37">
        <v>17</v>
      </c>
      <c r="C26" s="35" t="s">
        <v>27</v>
      </c>
      <c r="D26" s="17"/>
    </row>
    <row r="27" spans="2:4" ht="15.6">
      <c r="B27" s="37">
        <v>18</v>
      </c>
      <c r="C27" s="35" t="s">
        <v>28</v>
      </c>
      <c r="D27" s="17"/>
    </row>
    <row r="28" spans="2:4" ht="15.6">
      <c r="B28" s="37">
        <v>19</v>
      </c>
      <c r="C28" s="35" t="s">
        <v>29</v>
      </c>
      <c r="D28" s="17"/>
    </row>
    <row r="29" spans="2:4" ht="15.6">
      <c r="B29" s="37">
        <v>20</v>
      </c>
      <c r="C29" s="35" t="s">
        <v>30</v>
      </c>
      <c r="D29" s="17"/>
    </row>
    <row r="30" spans="2:4" ht="15.6">
      <c r="B30" s="37">
        <v>21</v>
      </c>
      <c r="C30" s="35" t="s">
        <v>31</v>
      </c>
      <c r="D30" s="17"/>
    </row>
    <row r="31" spans="2:4" ht="15.6">
      <c r="B31" s="37">
        <v>22</v>
      </c>
      <c r="C31" s="35" t="s">
        <v>32</v>
      </c>
      <c r="D31" s="17"/>
    </row>
    <row r="32" spans="2:4" ht="15.6">
      <c r="B32" s="37">
        <v>23</v>
      </c>
      <c r="C32" s="35" t="s">
        <v>33</v>
      </c>
      <c r="D32" s="17"/>
    </row>
    <row r="33" spans="2:4" ht="15.6">
      <c r="B33" s="37">
        <v>24</v>
      </c>
      <c r="C33" s="35" t="s">
        <v>34</v>
      </c>
      <c r="D33" s="17"/>
    </row>
    <row r="34" spans="2:4" ht="18.75" customHeight="1">
      <c r="B34" s="37">
        <v>25</v>
      </c>
      <c r="C34" s="35" t="s">
        <v>35</v>
      </c>
      <c r="D34" s="17"/>
    </row>
    <row r="35" spans="2:4" ht="15.6">
      <c r="B35" s="37">
        <v>26</v>
      </c>
      <c r="C35" s="35" t="s">
        <v>36</v>
      </c>
      <c r="D35" s="17"/>
    </row>
    <row r="36" spans="2:4" ht="15.6">
      <c r="B36" s="37">
        <v>27</v>
      </c>
      <c r="C36" s="35" t="s">
        <v>37</v>
      </c>
      <c r="D36" s="17"/>
    </row>
    <row r="37" spans="2:4" ht="15.6">
      <c r="B37" s="37">
        <v>28</v>
      </c>
      <c r="C37" s="35" t="s">
        <v>38</v>
      </c>
      <c r="D37" s="17"/>
    </row>
    <row r="38" spans="2:4" ht="23.25" customHeight="1">
      <c r="B38" s="37">
        <v>29</v>
      </c>
      <c r="C38" s="35" t="s">
        <v>39</v>
      </c>
      <c r="D38" s="17"/>
    </row>
    <row r="39" spans="2:4" ht="23.25" customHeight="1" thickBot="1">
      <c r="B39" s="37">
        <v>30</v>
      </c>
      <c r="C39" s="36" t="s">
        <v>40</v>
      </c>
      <c r="D39" s="52"/>
    </row>
    <row r="40" spans="2:4" ht="23.25" customHeight="1">
      <c r="B40" s="37">
        <v>31</v>
      </c>
      <c r="C40" s="51" t="s">
        <v>60</v>
      </c>
      <c r="D40" s="52"/>
    </row>
    <row r="41" spans="2:4" ht="22.5" customHeight="1" thickBot="1">
      <c r="B41" s="37">
        <v>32</v>
      </c>
      <c r="C41" s="36" t="s">
        <v>60</v>
      </c>
      <c r="D41" s="14"/>
    </row>
    <row r="42" spans="2:4" s="45" customFormat="1" ht="15.6">
      <c r="B42" s="46"/>
      <c r="C42" s="47"/>
      <c r="D42" s="44"/>
    </row>
    <row r="43" spans="2:4" s="5" customFormat="1" ht="19.5" customHeight="1" thickBot="1">
      <c r="B43" s="9"/>
      <c r="C43" s="25"/>
      <c r="D43" s="15"/>
    </row>
    <row r="44" spans="2:4" ht="31.5" customHeight="1" thickBot="1">
      <c r="B44" s="40" t="s">
        <v>45</v>
      </c>
      <c r="C44" s="49" t="s">
        <v>57</v>
      </c>
      <c r="D44" s="20"/>
    </row>
    <row r="45" spans="2:4" s="45" customFormat="1" ht="25.2" thickBot="1">
      <c r="B45" s="42"/>
      <c r="C45" s="43"/>
      <c r="D45" s="44"/>
    </row>
    <row r="46" spans="2:4" s="45" customFormat="1" ht="25.2" thickBot="1">
      <c r="B46" s="40" t="s">
        <v>46</v>
      </c>
      <c r="C46" s="49" t="s">
        <v>59</v>
      </c>
      <c r="D46" s="20"/>
    </row>
    <row r="47" spans="2:4" s="45" customFormat="1">
      <c r="B47" s="42"/>
      <c r="C47" s="43"/>
      <c r="D47" s="44"/>
    </row>
    <row r="48" spans="2:4" s="45" customFormat="1" ht="25.2" thickBot="1">
      <c r="B48" s="42"/>
      <c r="C48" s="43"/>
      <c r="D48" s="44"/>
    </row>
    <row r="49" spans="2:5">
      <c r="B49" s="40" t="s">
        <v>58</v>
      </c>
      <c r="C49" s="38" t="s">
        <v>1</v>
      </c>
      <c r="D49" s="27" t="s">
        <v>3</v>
      </c>
      <c r="E49" s="1" t="s">
        <v>2</v>
      </c>
    </row>
    <row r="50" spans="2:5" ht="47.25" customHeight="1">
      <c r="C50" s="48" t="s">
        <v>62</v>
      </c>
      <c r="D50" s="18"/>
      <c r="E50" s="2"/>
    </row>
    <row r="51" spans="2:5" ht="21.75" customHeight="1">
      <c r="C51" s="28" t="s">
        <v>56</v>
      </c>
      <c r="D51" s="29"/>
      <c r="E51" s="6"/>
    </row>
    <row r="52" spans="2:5">
      <c r="C52" s="30" t="s">
        <v>5</v>
      </c>
      <c r="D52" s="18"/>
      <c r="E52" s="2"/>
    </row>
    <row r="53" spans="2:5">
      <c r="C53" s="30" t="s">
        <v>4</v>
      </c>
      <c r="D53" s="18"/>
      <c r="E53" s="2"/>
    </row>
    <row r="54" spans="2:5">
      <c r="C54" s="30" t="s">
        <v>4</v>
      </c>
      <c r="D54" s="18"/>
      <c r="E54" s="2"/>
    </row>
    <row r="55" spans="2:5">
      <c r="C55" s="30" t="s">
        <v>4</v>
      </c>
      <c r="D55" s="18"/>
      <c r="E55" s="2"/>
    </row>
    <row r="56" spans="2:5">
      <c r="C56" s="30" t="s">
        <v>4</v>
      </c>
      <c r="D56" s="18"/>
      <c r="E56" s="2"/>
    </row>
    <row r="57" spans="2:5">
      <c r="C57" s="30" t="s">
        <v>4</v>
      </c>
      <c r="D57" s="18"/>
      <c r="E57" s="2"/>
    </row>
    <row r="58" spans="2:5">
      <c r="C58" s="30" t="s">
        <v>4</v>
      </c>
      <c r="D58" s="18"/>
      <c r="E58" s="2"/>
    </row>
    <row r="59" spans="2:5">
      <c r="C59" s="30" t="s">
        <v>4</v>
      </c>
      <c r="D59" s="18"/>
      <c r="E59" s="2"/>
    </row>
    <row r="60" spans="2:5">
      <c r="C60" s="30" t="s">
        <v>4</v>
      </c>
      <c r="D60" s="18"/>
      <c r="E60" s="2"/>
    </row>
    <row r="61" spans="2:5">
      <c r="C61" s="30" t="s">
        <v>4</v>
      </c>
      <c r="D61" s="18"/>
      <c r="E61" s="2"/>
    </row>
    <row r="62" spans="2:5">
      <c r="C62" s="30" t="s">
        <v>4</v>
      </c>
      <c r="D62" s="18"/>
      <c r="E62" s="2"/>
    </row>
    <row r="63" spans="2:5">
      <c r="C63" s="30" t="s">
        <v>4</v>
      </c>
      <c r="D63" s="18"/>
      <c r="E63" s="2"/>
    </row>
    <row r="64" spans="2:5">
      <c r="C64" s="30" t="s">
        <v>4</v>
      </c>
      <c r="D64" s="18"/>
      <c r="E64" s="2"/>
    </row>
    <row r="65" spans="3:5">
      <c r="C65" s="30" t="s">
        <v>4</v>
      </c>
      <c r="D65" s="18"/>
      <c r="E65" s="2"/>
    </row>
    <row r="66" spans="3:5">
      <c r="C66" s="30" t="s">
        <v>4</v>
      </c>
      <c r="D66" s="18"/>
      <c r="E66" s="2"/>
    </row>
    <row r="67" spans="3:5">
      <c r="C67" s="30" t="s">
        <v>4</v>
      </c>
      <c r="D67" s="18"/>
      <c r="E67" s="2"/>
    </row>
    <row r="68" spans="3:5">
      <c r="C68" s="30" t="s">
        <v>4</v>
      </c>
      <c r="D68" s="18"/>
      <c r="E68" s="2"/>
    </row>
    <row r="69" spans="3:5">
      <c r="C69" s="30" t="s">
        <v>4</v>
      </c>
      <c r="D69" s="18"/>
      <c r="E69" s="2"/>
    </row>
    <row r="70" spans="3:5">
      <c r="C70" s="30" t="s">
        <v>4</v>
      </c>
      <c r="D70" s="18"/>
      <c r="E70" s="2"/>
    </row>
    <row r="71" spans="3:5">
      <c r="C71" s="30" t="s">
        <v>4</v>
      </c>
      <c r="D71" s="18"/>
      <c r="E71" s="2"/>
    </row>
    <row r="72" spans="3:5">
      <c r="C72" s="30" t="s">
        <v>4</v>
      </c>
      <c r="D72" s="18"/>
      <c r="E72" s="2"/>
    </row>
    <row r="73" spans="3:5">
      <c r="C73" s="30" t="s">
        <v>4</v>
      </c>
      <c r="D73" s="18"/>
      <c r="E73" s="2"/>
    </row>
    <row r="74" spans="3:5">
      <c r="C74" s="30" t="s">
        <v>4</v>
      </c>
      <c r="D74" s="18"/>
      <c r="E74" s="2"/>
    </row>
    <row r="75" spans="3:5" ht="25.2" thickBot="1">
      <c r="C75" s="56" t="s">
        <v>61</v>
      </c>
      <c r="D75" s="57"/>
      <c r="E75" s="58"/>
    </row>
    <row r="76" spans="3:5" ht="12" customHeight="1" thickTop="1">
      <c r="C76" s="53"/>
      <c r="D76" s="54"/>
      <c r="E76" s="55"/>
    </row>
    <row r="77" spans="3:5">
      <c r="C77" s="30" t="s">
        <v>63</v>
      </c>
      <c r="D77" s="18"/>
      <c r="E77" s="2"/>
    </row>
    <row r="78" spans="3:5">
      <c r="C78" s="30" t="s">
        <v>4</v>
      </c>
      <c r="D78" s="18"/>
      <c r="E78" s="2"/>
    </row>
    <row r="79" spans="3:5">
      <c r="C79" s="30" t="s">
        <v>4</v>
      </c>
      <c r="D79" s="18"/>
      <c r="E79" s="2"/>
    </row>
    <row r="80" spans="3:5">
      <c r="C80" s="30" t="s">
        <v>4</v>
      </c>
      <c r="D80" s="18"/>
      <c r="E80" s="2"/>
    </row>
    <row r="81" spans="3:5">
      <c r="C81" s="30" t="s">
        <v>4</v>
      </c>
      <c r="D81" s="18"/>
      <c r="E81" s="2"/>
    </row>
    <row r="82" spans="3:5">
      <c r="C82" s="30" t="s">
        <v>4</v>
      </c>
      <c r="D82" s="18"/>
      <c r="E82" s="2"/>
    </row>
    <row r="83" spans="3:5">
      <c r="C83" s="30" t="s">
        <v>4</v>
      </c>
      <c r="D83" s="18"/>
      <c r="E83" s="2"/>
    </row>
    <row r="84" spans="3:5">
      <c r="C84" s="30" t="s">
        <v>4</v>
      </c>
      <c r="D84" s="18"/>
      <c r="E84" s="2"/>
    </row>
    <row r="85" spans="3:5">
      <c r="C85" s="30" t="s">
        <v>4</v>
      </c>
      <c r="D85" s="18"/>
      <c r="E85" s="2"/>
    </row>
    <row r="86" spans="3:5">
      <c r="C86" s="30" t="s">
        <v>4</v>
      </c>
      <c r="D86" s="18"/>
      <c r="E86" s="2"/>
    </row>
    <row r="87" spans="3:5">
      <c r="C87" s="30" t="s">
        <v>4</v>
      </c>
      <c r="D87" s="18"/>
      <c r="E87" s="2"/>
    </row>
    <row r="88" spans="3:5">
      <c r="C88" s="30" t="s">
        <v>4</v>
      </c>
      <c r="D88" s="18"/>
      <c r="E88" s="2"/>
    </row>
    <row r="89" spans="3:5">
      <c r="C89" s="30" t="s">
        <v>4</v>
      </c>
      <c r="D89" s="18"/>
      <c r="E89" s="2"/>
    </row>
    <row r="90" spans="3:5">
      <c r="C90" s="30" t="s">
        <v>4</v>
      </c>
      <c r="D90" s="18"/>
      <c r="E90" s="2"/>
    </row>
    <row r="91" spans="3:5">
      <c r="C91" s="30" t="s">
        <v>4</v>
      </c>
      <c r="D91" s="18"/>
      <c r="E91" s="2"/>
    </row>
    <row r="92" spans="3:5">
      <c r="C92" s="30" t="s">
        <v>4</v>
      </c>
      <c r="D92" s="18"/>
      <c r="E92" s="2"/>
    </row>
    <row r="93" spans="3:5">
      <c r="C93" s="30" t="s">
        <v>4</v>
      </c>
      <c r="D93" s="18"/>
      <c r="E93" s="2"/>
    </row>
    <row r="94" spans="3:5">
      <c r="C94" s="30" t="s">
        <v>4</v>
      </c>
      <c r="D94" s="18"/>
      <c r="E94" s="2"/>
    </row>
    <row r="95" spans="3:5">
      <c r="C95" s="30" t="s">
        <v>4</v>
      </c>
      <c r="D95" s="18"/>
      <c r="E95" s="2"/>
    </row>
    <row r="96" spans="3:5">
      <c r="C96" s="30" t="s">
        <v>4</v>
      </c>
      <c r="D96" s="18"/>
      <c r="E96" s="2"/>
    </row>
    <row r="97" spans="2:5">
      <c r="C97" s="30" t="s">
        <v>4</v>
      </c>
      <c r="D97" s="18"/>
      <c r="E97" s="2"/>
    </row>
    <row r="98" spans="2:5">
      <c r="C98" s="30" t="s">
        <v>4</v>
      </c>
      <c r="D98" s="18"/>
      <c r="E98" s="2"/>
    </row>
    <row r="99" spans="2:5">
      <c r="C99" s="30" t="s">
        <v>4</v>
      </c>
      <c r="D99" s="18"/>
      <c r="E99" s="2"/>
    </row>
    <row r="100" spans="2:5" ht="25.2" thickBot="1">
      <c r="C100" s="31" t="s">
        <v>6</v>
      </c>
      <c r="D100" s="19"/>
      <c r="E100" s="3"/>
    </row>
    <row r="101" spans="2:5" s="4" customFormat="1" ht="41.4">
      <c r="B101" s="11"/>
      <c r="C101" s="48" t="s">
        <v>64</v>
      </c>
      <c r="D101" s="18"/>
      <c r="E101" s="2"/>
    </row>
    <row r="103" spans="2:5" s="4" customFormat="1">
      <c r="B103" s="11"/>
      <c r="C103" s="32"/>
      <c r="D103" s="33"/>
    </row>
    <row r="104" spans="2:5" s="4" customFormat="1">
      <c r="B104" s="11"/>
      <c r="C104" s="32"/>
      <c r="D104" s="33"/>
    </row>
    <row r="105" spans="2:5" s="4" customFormat="1">
      <c r="B105" s="11"/>
      <c r="C105" s="32"/>
      <c r="D105" s="33"/>
    </row>
    <row r="106" spans="2:5" ht="25.2" thickBot="1">
      <c r="D106" s="34" t="s">
        <v>50</v>
      </c>
      <c r="E106" s="34" t="s">
        <v>51</v>
      </c>
    </row>
    <row r="107" spans="2:5" ht="20.100000000000001" customHeight="1">
      <c r="B107" s="271" t="s">
        <v>47</v>
      </c>
      <c r="C107" s="38" t="s">
        <v>42</v>
      </c>
      <c r="D107" s="24" t="s">
        <v>0</v>
      </c>
      <c r="E107" s="24" t="s">
        <v>0</v>
      </c>
    </row>
    <row r="108" spans="2:5" ht="60" customHeight="1" thickBot="1">
      <c r="B108" s="272"/>
      <c r="C108" s="50" t="s">
        <v>53</v>
      </c>
      <c r="D108" s="14"/>
      <c r="E108" s="14"/>
    </row>
    <row r="109" spans="2:5" s="5" customFormat="1" ht="19.5" customHeight="1" thickBot="1">
      <c r="B109" s="12"/>
      <c r="C109" s="25"/>
      <c r="D109" s="15"/>
      <c r="E109" s="13"/>
    </row>
    <row r="110" spans="2:5" ht="20.100000000000001" customHeight="1">
      <c r="B110" s="271" t="s">
        <v>48</v>
      </c>
      <c r="C110" s="38" t="s">
        <v>11</v>
      </c>
      <c r="D110" s="24" t="s">
        <v>54</v>
      </c>
      <c r="E110" s="5"/>
    </row>
    <row r="111" spans="2:5" ht="58.5" customHeight="1">
      <c r="B111" s="272"/>
      <c r="C111" s="41" t="s">
        <v>9</v>
      </c>
      <c r="D111" s="17"/>
    </row>
    <row r="112" spans="2:5">
      <c r="B112" s="10"/>
      <c r="C112" s="26" t="s">
        <v>8</v>
      </c>
      <c r="D112" s="16" t="s">
        <v>55</v>
      </c>
      <c r="E112" s="7"/>
    </row>
    <row r="113" spans="2:4" ht="28.2">
      <c r="B113" s="37">
        <v>1</v>
      </c>
      <c r="C113" s="35" t="s">
        <v>41</v>
      </c>
      <c r="D113" s="17"/>
    </row>
    <row r="114" spans="2:4" ht="15.6">
      <c r="B114" s="37">
        <v>2</v>
      </c>
      <c r="C114" s="35" t="s">
        <v>12</v>
      </c>
      <c r="D114" s="17"/>
    </row>
    <row r="115" spans="2:4" ht="15.6">
      <c r="B115" s="37">
        <v>3</v>
      </c>
      <c r="C115" s="35" t="s">
        <v>13</v>
      </c>
      <c r="D115" s="17"/>
    </row>
    <row r="116" spans="2:4" ht="15.6">
      <c r="B116" s="37">
        <v>4</v>
      </c>
      <c r="C116" s="35" t="s">
        <v>14</v>
      </c>
      <c r="D116" s="17"/>
    </row>
    <row r="117" spans="2:4" ht="15.6">
      <c r="B117" s="37">
        <v>5</v>
      </c>
      <c r="C117" s="35" t="s">
        <v>15</v>
      </c>
      <c r="D117" s="17"/>
    </row>
    <row r="118" spans="2:4" ht="15.6">
      <c r="B118" s="37">
        <v>6</v>
      </c>
      <c r="C118" s="35" t="s">
        <v>16</v>
      </c>
      <c r="D118" s="17"/>
    </row>
    <row r="119" spans="2:4" ht="15.6">
      <c r="B119" s="37">
        <v>7</v>
      </c>
      <c r="C119" s="35" t="s">
        <v>17</v>
      </c>
      <c r="D119" s="17"/>
    </row>
    <row r="120" spans="2:4" ht="28.2">
      <c r="B120" s="37">
        <v>8</v>
      </c>
      <c r="C120" s="35" t="s">
        <v>18</v>
      </c>
      <c r="D120" s="17"/>
    </row>
    <row r="121" spans="2:4" ht="28.2">
      <c r="B121" s="37">
        <v>9</v>
      </c>
      <c r="C121" s="35" t="s">
        <v>19</v>
      </c>
      <c r="D121" s="17"/>
    </row>
    <row r="122" spans="2:4" ht="28.2">
      <c r="B122" s="37">
        <v>10</v>
      </c>
      <c r="C122" s="35" t="s">
        <v>20</v>
      </c>
      <c r="D122" s="17"/>
    </row>
    <row r="123" spans="2:4" ht="15.6">
      <c r="B123" s="37">
        <v>11</v>
      </c>
      <c r="C123" s="35" t="s">
        <v>21</v>
      </c>
      <c r="D123" s="17"/>
    </row>
    <row r="124" spans="2:4" ht="15.6">
      <c r="B124" s="37">
        <v>12</v>
      </c>
      <c r="C124" s="35" t="s">
        <v>22</v>
      </c>
      <c r="D124" s="17"/>
    </row>
    <row r="125" spans="2:4" ht="15.6">
      <c r="B125" s="37">
        <v>13</v>
      </c>
      <c r="C125" s="35" t="s">
        <v>23</v>
      </c>
      <c r="D125" s="17"/>
    </row>
    <row r="126" spans="2:4" ht="18" customHeight="1">
      <c r="B126" s="37">
        <v>14</v>
      </c>
      <c r="C126" s="35" t="s">
        <v>24</v>
      </c>
      <c r="D126" s="17"/>
    </row>
    <row r="127" spans="2:4" ht="15.6">
      <c r="B127" s="37">
        <v>15</v>
      </c>
      <c r="C127" s="35" t="s">
        <v>25</v>
      </c>
      <c r="D127" s="17"/>
    </row>
    <row r="128" spans="2:4" ht="18.75" customHeight="1">
      <c r="B128" s="37">
        <v>16</v>
      </c>
      <c r="C128" s="35" t="s">
        <v>26</v>
      </c>
      <c r="D128" s="17"/>
    </row>
    <row r="129" spans="2:4" ht="15.6">
      <c r="B129" s="37">
        <v>17</v>
      </c>
      <c r="C129" s="35" t="s">
        <v>27</v>
      </c>
      <c r="D129" s="17"/>
    </row>
    <row r="130" spans="2:4" ht="15.6">
      <c r="B130" s="37">
        <v>18</v>
      </c>
      <c r="C130" s="35" t="s">
        <v>28</v>
      </c>
      <c r="D130" s="17"/>
    </row>
    <row r="131" spans="2:4" ht="15.6">
      <c r="B131" s="37">
        <v>19</v>
      </c>
      <c r="C131" s="35" t="s">
        <v>29</v>
      </c>
      <c r="D131" s="17"/>
    </row>
    <row r="132" spans="2:4" ht="15.6">
      <c r="B132" s="37">
        <v>20</v>
      </c>
      <c r="C132" s="35" t="s">
        <v>30</v>
      </c>
      <c r="D132" s="17"/>
    </row>
    <row r="133" spans="2:4" ht="15.6">
      <c r="B133" s="37">
        <v>21</v>
      </c>
      <c r="C133" s="35" t="s">
        <v>31</v>
      </c>
      <c r="D133" s="17"/>
    </row>
    <row r="134" spans="2:4" ht="15.6">
      <c r="B134" s="37">
        <v>22</v>
      </c>
      <c r="C134" s="35" t="s">
        <v>32</v>
      </c>
      <c r="D134" s="17"/>
    </row>
    <row r="135" spans="2:4" ht="15.6">
      <c r="B135" s="37">
        <v>23</v>
      </c>
      <c r="C135" s="35" t="s">
        <v>33</v>
      </c>
      <c r="D135" s="17"/>
    </row>
    <row r="136" spans="2:4" ht="15.6">
      <c r="B136" s="37">
        <v>24</v>
      </c>
      <c r="C136" s="35" t="s">
        <v>34</v>
      </c>
      <c r="D136" s="17"/>
    </row>
    <row r="137" spans="2:4" ht="15.6">
      <c r="B137" s="37">
        <v>25</v>
      </c>
      <c r="C137" s="35" t="s">
        <v>35</v>
      </c>
      <c r="D137" s="17"/>
    </row>
    <row r="138" spans="2:4" ht="15.6">
      <c r="B138" s="37">
        <v>26</v>
      </c>
      <c r="C138" s="35" t="s">
        <v>36</v>
      </c>
      <c r="D138" s="17"/>
    </row>
    <row r="139" spans="2:4" ht="15.6">
      <c r="B139" s="37">
        <v>27</v>
      </c>
      <c r="C139" s="35" t="s">
        <v>37</v>
      </c>
      <c r="D139" s="17"/>
    </row>
    <row r="140" spans="2:4" ht="15.6">
      <c r="B140" s="37">
        <v>28</v>
      </c>
      <c r="C140" s="35" t="s">
        <v>38</v>
      </c>
      <c r="D140" s="17"/>
    </row>
    <row r="141" spans="2:4" ht="15.6">
      <c r="B141" s="37">
        <v>29</v>
      </c>
      <c r="C141" s="35" t="s">
        <v>39</v>
      </c>
      <c r="D141" s="17"/>
    </row>
    <row r="142" spans="2:4" ht="16.2" thickBot="1">
      <c r="B142" s="37">
        <v>30</v>
      </c>
      <c r="C142" s="36" t="s">
        <v>40</v>
      </c>
      <c r="D142" s="52"/>
    </row>
    <row r="143" spans="2:4" ht="15.6">
      <c r="B143" s="37">
        <v>31</v>
      </c>
      <c r="C143" s="51" t="s">
        <v>60</v>
      </c>
      <c r="D143" s="52"/>
    </row>
    <row r="144" spans="2:4" ht="16.2" thickBot="1">
      <c r="B144" s="37">
        <v>32</v>
      </c>
      <c r="C144" s="36" t="s">
        <v>60</v>
      </c>
      <c r="D144" s="14"/>
    </row>
    <row r="145" spans="2:5" s="45" customFormat="1" ht="15.6">
      <c r="B145" s="46"/>
      <c r="C145" s="47"/>
      <c r="D145" s="44"/>
    </row>
    <row r="146" spans="2:5" s="45" customFormat="1" ht="25.2" thickBot="1">
      <c r="B146" s="9"/>
      <c r="C146" s="25"/>
      <c r="D146" s="15"/>
      <c r="E146" s="5"/>
    </row>
    <row r="147" spans="2:5" s="45" customFormat="1" ht="25.2" thickBot="1">
      <c r="B147" s="40" t="s">
        <v>49</v>
      </c>
      <c r="C147" s="49" t="s">
        <v>57</v>
      </c>
      <c r="D147" s="20"/>
      <c r="E147"/>
    </row>
    <row r="148" spans="2:5" s="45" customFormat="1" ht="25.2" thickBot="1">
      <c r="B148" s="42"/>
      <c r="C148" s="43"/>
      <c r="D148" s="44"/>
    </row>
    <row r="149" spans="2:5" s="45" customFormat="1" ht="25.2" thickBot="1">
      <c r="B149" s="40" t="s">
        <v>66</v>
      </c>
      <c r="C149" s="49" t="s">
        <v>59</v>
      </c>
      <c r="D149" s="20"/>
    </row>
    <row r="150" spans="2:5">
      <c r="B150" s="42"/>
      <c r="C150" s="43"/>
      <c r="D150" s="44"/>
      <c r="E150" s="45"/>
    </row>
    <row r="151" spans="2:5" ht="25.2" thickBot="1">
      <c r="B151" s="42"/>
      <c r="C151" s="43"/>
      <c r="D151" s="44"/>
      <c r="E151" s="45"/>
    </row>
    <row r="152" spans="2:5">
      <c r="B152" s="40" t="s">
        <v>67</v>
      </c>
      <c r="C152" s="38" t="s">
        <v>1</v>
      </c>
      <c r="D152" s="27" t="s">
        <v>3</v>
      </c>
      <c r="E152" s="1" t="s">
        <v>2</v>
      </c>
    </row>
    <row r="153" spans="2:5" ht="41.4">
      <c r="C153" s="48" t="s">
        <v>65</v>
      </c>
      <c r="D153" s="18"/>
      <c r="E153" s="2"/>
    </row>
    <row r="154" spans="2:5">
      <c r="C154" s="28" t="s">
        <v>56</v>
      </c>
      <c r="D154" s="29"/>
      <c r="E154" s="6"/>
    </row>
    <row r="155" spans="2:5">
      <c r="C155" s="30" t="s">
        <v>5</v>
      </c>
      <c r="D155" s="18"/>
      <c r="E155" s="2"/>
    </row>
    <row r="156" spans="2:5">
      <c r="C156" s="30" t="s">
        <v>4</v>
      </c>
      <c r="D156" s="18"/>
      <c r="E156" s="2"/>
    </row>
    <row r="157" spans="2:5">
      <c r="C157" s="30" t="s">
        <v>4</v>
      </c>
      <c r="D157" s="18"/>
      <c r="E157" s="2"/>
    </row>
    <row r="158" spans="2:5">
      <c r="C158" s="30" t="s">
        <v>4</v>
      </c>
      <c r="D158" s="18"/>
      <c r="E158" s="2"/>
    </row>
    <row r="159" spans="2:5">
      <c r="C159" s="30" t="s">
        <v>4</v>
      </c>
      <c r="D159" s="18"/>
      <c r="E159" s="2"/>
    </row>
    <row r="160" spans="2:5">
      <c r="C160" s="30" t="s">
        <v>4</v>
      </c>
      <c r="D160" s="18"/>
      <c r="E160" s="2"/>
    </row>
    <row r="161" spans="3:5">
      <c r="C161" s="30" t="s">
        <v>4</v>
      </c>
      <c r="D161" s="18"/>
      <c r="E161" s="2"/>
    </row>
    <row r="162" spans="3:5">
      <c r="C162" s="30" t="s">
        <v>4</v>
      </c>
      <c r="D162" s="18"/>
      <c r="E162" s="2"/>
    </row>
    <row r="163" spans="3:5">
      <c r="C163" s="30" t="s">
        <v>4</v>
      </c>
      <c r="D163" s="18"/>
      <c r="E163" s="2"/>
    </row>
    <row r="164" spans="3:5">
      <c r="C164" s="30" t="s">
        <v>4</v>
      </c>
      <c r="D164" s="18"/>
      <c r="E164" s="2"/>
    </row>
    <row r="165" spans="3:5">
      <c r="C165" s="30" t="s">
        <v>4</v>
      </c>
      <c r="D165" s="18"/>
      <c r="E165" s="2"/>
    </row>
    <row r="166" spans="3:5">
      <c r="C166" s="30" t="s">
        <v>4</v>
      </c>
      <c r="D166" s="18"/>
      <c r="E166" s="2"/>
    </row>
    <row r="167" spans="3:5">
      <c r="C167" s="30" t="s">
        <v>4</v>
      </c>
      <c r="D167" s="18"/>
      <c r="E167" s="2"/>
    </row>
    <row r="168" spans="3:5">
      <c r="C168" s="30" t="s">
        <v>4</v>
      </c>
      <c r="D168" s="18"/>
      <c r="E168" s="2"/>
    </row>
    <row r="169" spans="3:5">
      <c r="C169" s="30" t="s">
        <v>4</v>
      </c>
      <c r="D169" s="18"/>
      <c r="E169" s="2"/>
    </row>
    <row r="170" spans="3:5">
      <c r="C170" s="30" t="s">
        <v>4</v>
      </c>
      <c r="D170" s="18"/>
      <c r="E170" s="2"/>
    </row>
    <row r="171" spans="3:5">
      <c r="C171" s="30" t="s">
        <v>4</v>
      </c>
      <c r="D171" s="18"/>
      <c r="E171" s="2"/>
    </row>
    <row r="172" spans="3:5">
      <c r="C172" s="30" t="s">
        <v>4</v>
      </c>
      <c r="D172" s="18"/>
      <c r="E172" s="2"/>
    </row>
    <row r="173" spans="3:5">
      <c r="C173" s="30" t="s">
        <v>4</v>
      </c>
      <c r="D173" s="18"/>
      <c r="E173" s="2"/>
    </row>
    <row r="174" spans="3:5">
      <c r="C174" s="30" t="s">
        <v>4</v>
      </c>
      <c r="D174" s="18"/>
      <c r="E174" s="2"/>
    </row>
    <row r="175" spans="3:5">
      <c r="C175" s="30" t="s">
        <v>4</v>
      </c>
      <c r="D175" s="18"/>
      <c r="E175" s="2"/>
    </row>
    <row r="176" spans="3:5">
      <c r="C176" s="30" t="s">
        <v>4</v>
      </c>
      <c r="D176" s="18"/>
      <c r="E176" s="2"/>
    </row>
    <row r="177" spans="3:5">
      <c r="C177" s="30" t="s">
        <v>4</v>
      </c>
      <c r="D177" s="18"/>
      <c r="E177" s="2"/>
    </row>
    <row r="178" spans="3:5" ht="25.2" thickBot="1">
      <c r="C178" s="56" t="s">
        <v>61</v>
      </c>
      <c r="D178" s="57"/>
      <c r="E178" s="58"/>
    </row>
    <row r="179" spans="3:5" ht="9" customHeight="1" thickTop="1">
      <c r="C179" s="53"/>
      <c r="D179" s="54"/>
      <c r="E179" s="55"/>
    </row>
    <row r="180" spans="3:5">
      <c r="C180" s="30" t="s">
        <v>63</v>
      </c>
      <c r="D180" s="18"/>
      <c r="E180" s="2"/>
    </row>
    <row r="181" spans="3:5">
      <c r="C181" s="30" t="s">
        <v>4</v>
      </c>
      <c r="D181" s="18"/>
      <c r="E181" s="2"/>
    </row>
    <row r="182" spans="3:5">
      <c r="C182" s="30" t="s">
        <v>4</v>
      </c>
      <c r="D182" s="18"/>
      <c r="E182" s="2"/>
    </row>
    <row r="183" spans="3:5">
      <c r="C183" s="30" t="s">
        <v>4</v>
      </c>
      <c r="D183" s="18"/>
      <c r="E183" s="2"/>
    </row>
    <row r="184" spans="3:5">
      <c r="C184" s="30" t="s">
        <v>4</v>
      </c>
      <c r="D184" s="18"/>
      <c r="E184" s="2"/>
    </row>
    <row r="185" spans="3:5">
      <c r="C185" s="30" t="s">
        <v>4</v>
      </c>
      <c r="D185" s="18"/>
      <c r="E185" s="2"/>
    </row>
    <row r="186" spans="3:5">
      <c r="C186" s="30" t="s">
        <v>4</v>
      </c>
      <c r="D186" s="18"/>
      <c r="E186" s="2"/>
    </row>
    <row r="187" spans="3:5">
      <c r="C187" s="30" t="s">
        <v>4</v>
      </c>
      <c r="D187" s="18"/>
      <c r="E187" s="2"/>
    </row>
    <row r="188" spans="3:5">
      <c r="C188" s="30" t="s">
        <v>4</v>
      </c>
      <c r="D188" s="18"/>
      <c r="E188" s="2"/>
    </row>
    <row r="189" spans="3:5">
      <c r="C189" s="30" t="s">
        <v>4</v>
      </c>
      <c r="D189" s="18"/>
      <c r="E189" s="2"/>
    </row>
    <row r="190" spans="3:5">
      <c r="C190" s="30" t="s">
        <v>4</v>
      </c>
      <c r="D190" s="18"/>
      <c r="E190" s="2"/>
    </row>
    <row r="191" spans="3:5">
      <c r="C191" s="30" t="s">
        <v>4</v>
      </c>
      <c r="D191" s="18"/>
      <c r="E191" s="2"/>
    </row>
    <row r="192" spans="3:5">
      <c r="C192" s="30" t="s">
        <v>4</v>
      </c>
      <c r="D192" s="18"/>
      <c r="E192" s="2"/>
    </row>
    <row r="193" spans="2:5">
      <c r="C193" s="30" t="s">
        <v>4</v>
      </c>
      <c r="D193" s="18"/>
      <c r="E193" s="2"/>
    </row>
    <row r="194" spans="2:5">
      <c r="C194" s="30" t="s">
        <v>4</v>
      </c>
      <c r="D194" s="18"/>
      <c r="E194" s="2"/>
    </row>
    <row r="195" spans="2:5">
      <c r="C195" s="30" t="s">
        <v>4</v>
      </c>
      <c r="D195" s="18"/>
      <c r="E195" s="2"/>
    </row>
    <row r="196" spans="2:5">
      <c r="C196" s="30" t="s">
        <v>4</v>
      </c>
      <c r="D196" s="18"/>
      <c r="E196" s="2"/>
    </row>
    <row r="197" spans="2:5">
      <c r="C197" s="30" t="s">
        <v>4</v>
      </c>
      <c r="D197" s="18"/>
      <c r="E197" s="2"/>
    </row>
    <row r="198" spans="2:5">
      <c r="C198" s="30" t="s">
        <v>4</v>
      </c>
      <c r="D198" s="18"/>
      <c r="E198" s="2"/>
    </row>
    <row r="199" spans="2:5">
      <c r="C199" s="30" t="s">
        <v>4</v>
      </c>
      <c r="D199" s="18"/>
      <c r="E199" s="2"/>
    </row>
    <row r="200" spans="2:5">
      <c r="C200" s="30" t="s">
        <v>4</v>
      </c>
      <c r="D200" s="18"/>
      <c r="E200" s="2"/>
    </row>
    <row r="201" spans="2:5">
      <c r="C201" s="30" t="s">
        <v>4</v>
      </c>
      <c r="D201" s="18"/>
      <c r="E201" s="2"/>
    </row>
    <row r="202" spans="2:5">
      <c r="C202" s="30" t="s">
        <v>4</v>
      </c>
      <c r="D202" s="18"/>
      <c r="E202" s="2"/>
    </row>
    <row r="203" spans="2:5" ht="25.2" thickBot="1">
      <c r="C203" s="31" t="s">
        <v>6</v>
      </c>
      <c r="D203" s="19"/>
      <c r="E203" s="3"/>
    </row>
    <row r="204" spans="2:5" ht="41.4">
      <c r="B204" s="11"/>
      <c r="C204" s="48" t="s">
        <v>64</v>
      </c>
      <c r="D204" s="18"/>
      <c r="E204" s="2"/>
    </row>
  </sheetData>
  <mergeCells count="4">
    <mergeCell ref="B4:B5"/>
    <mergeCell ref="B7:B8"/>
    <mergeCell ref="B107:B108"/>
    <mergeCell ref="B110:B111"/>
  </mergeCells>
  <pageMargins left="0.39370078740157483" right="0.27559055118110237" top="0.51181102362204722" bottom="0.39370078740157483" header="0.31496062992125984" footer="0.31496062992125984"/>
  <pageSetup paperSize="9" scale="41"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6BE2-1D36-4C55-B36B-23FA7401B882}">
  <sheetPr codeName="Arkusz2">
    <pageSetUpPr fitToPage="1"/>
  </sheetPr>
  <dimension ref="B2:G37"/>
  <sheetViews>
    <sheetView workbookViewId="0">
      <selection activeCell="F11" sqref="F11"/>
    </sheetView>
  </sheetViews>
  <sheetFormatPr defaultColWidth="8.69921875" defaultRowHeight="15.6"/>
  <cols>
    <col min="1" max="1" width="6.19921875" style="65" customWidth="1"/>
    <col min="2" max="2" width="6.69921875" style="85" customWidth="1"/>
    <col min="3" max="3" width="52.5" style="66" customWidth="1"/>
    <col min="4" max="4" width="24.59765625" style="67" customWidth="1"/>
    <col min="5" max="5" width="24.59765625" style="65" customWidth="1"/>
    <col min="6" max="7" width="26.09765625" style="65" customWidth="1"/>
    <col min="8" max="16384" width="8.69921875" style="65"/>
  </cols>
  <sheetData>
    <row r="2" spans="2:7" ht="15" customHeight="1">
      <c r="B2" s="273" t="s">
        <v>89</v>
      </c>
      <c r="C2" s="273"/>
      <c r="D2" s="65"/>
    </row>
    <row r="3" spans="2:7">
      <c r="C3" s="63"/>
      <c r="D3" s="64"/>
    </row>
    <row r="4" spans="2:7" ht="15" customHeight="1">
      <c r="B4" s="273" t="s">
        <v>90</v>
      </c>
      <c r="C4" s="273"/>
      <c r="D4" s="64" t="s">
        <v>85</v>
      </c>
    </row>
    <row r="5" spans="2:7">
      <c r="C5" s="63"/>
      <c r="D5" s="64"/>
    </row>
    <row r="6" spans="2:7">
      <c r="C6" s="63"/>
      <c r="D6" s="64"/>
    </row>
    <row r="7" spans="2:7" ht="16.2" thickBot="1"/>
    <row r="8" spans="2:7" ht="40.200000000000003" customHeight="1" thickBot="1">
      <c r="B8" s="86" t="s">
        <v>68</v>
      </c>
      <c r="C8" s="68" t="s">
        <v>78</v>
      </c>
      <c r="D8" s="91"/>
    </row>
    <row r="9" spans="2:7" s="71" customFormat="1" ht="40.200000000000003" customHeight="1" thickBot="1">
      <c r="B9" s="87"/>
      <c r="C9" s="69"/>
      <c r="D9" s="70"/>
    </row>
    <row r="10" spans="2:7" ht="40.200000000000003" customHeight="1" thickBot="1">
      <c r="B10" s="86" t="s">
        <v>69</v>
      </c>
      <c r="C10" s="68" t="s">
        <v>72</v>
      </c>
      <c r="D10" s="91"/>
    </row>
    <row r="11" spans="2:7" s="74" customFormat="1" ht="40.200000000000003" customHeight="1" thickBot="1">
      <c r="B11" s="88"/>
      <c r="C11" s="72"/>
      <c r="D11" s="73"/>
    </row>
    <row r="12" spans="2:7" s="74" customFormat="1" ht="40.200000000000003" customHeight="1" thickBot="1">
      <c r="B12" s="86" t="s">
        <v>70</v>
      </c>
      <c r="C12" s="68" t="s">
        <v>73</v>
      </c>
      <c r="D12" s="91"/>
    </row>
    <row r="13" spans="2:7" s="74" customFormat="1" ht="40.200000000000003" customHeight="1" thickBot="1">
      <c r="B13" s="88"/>
      <c r="C13" s="72"/>
      <c r="D13" s="73"/>
    </row>
    <row r="14" spans="2:7" ht="40.200000000000003" customHeight="1">
      <c r="B14" s="86" t="s">
        <v>71</v>
      </c>
      <c r="C14" s="75" t="s">
        <v>86</v>
      </c>
      <c r="D14" s="76" t="s">
        <v>81</v>
      </c>
      <c r="E14" s="77" t="s">
        <v>82</v>
      </c>
      <c r="F14" s="77" t="s">
        <v>83</v>
      </c>
      <c r="G14" s="77" t="s">
        <v>84</v>
      </c>
    </row>
    <row r="15" spans="2:7" ht="62.7" customHeight="1">
      <c r="B15" s="84" t="s">
        <v>74</v>
      </c>
      <c r="C15" s="83" t="s">
        <v>87</v>
      </c>
      <c r="D15" s="78"/>
      <c r="E15" s="61"/>
      <c r="F15" s="61"/>
      <c r="G15" s="92"/>
    </row>
    <row r="16" spans="2:7" ht="25.2" customHeight="1">
      <c r="B16" s="84" t="s">
        <v>75</v>
      </c>
      <c r="C16" s="79" t="s">
        <v>80</v>
      </c>
      <c r="D16" s="80">
        <v>500</v>
      </c>
      <c r="E16" s="59"/>
      <c r="F16" s="59"/>
      <c r="G16" s="59"/>
    </row>
    <row r="17" spans="2:7" ht="25.2" customHeight="1">
      <c r="B17" s="84" t="s">
        <v>76</v>
      </c>
      <c r="C17" s="79" t="s">
        <v>79</v>
      </c>
      <c r="D17" s="80">
        <v>1000</v>
      </c>
      <c r="E17" s="59"/>
      <c r="F17" s="59"/>
      <c r="G17" s="59"/>
    </row>
    <row r="18" spans="2:7" ht="25.2" customHeight="1">
      <c r="B18" s="84" t="s">
        <v>77</v>
      </c>
      <c r="C18" s="79" t="s">
        <v>79</v>
      </c>
      <c r="D18" s="80">
        <v>1500</v>
      </c>
      <c r="E18" s="59"/>
      <c r="F18" s="59"/>
      <c r="G18" s="59"/>
    </row>
    <row r="19" spans="2:7" ht="25.2" customHeight="1">
      <c r="B19" s="84"/>
      <c r="C19" s="79" t="s">
        <v>79</v>
      </c>
      <c r="D19" s="80">
        <v>2000</v>
      </c>
      <c r="E19" s="59"/>
      <c r="F19" s="59"/>
      <c r="G19" s="59"/>
    </row>
    <row r="20" spans="2:7" ht="25.2" customHeight="1">
      <c r="B20" s="84"/>
      <c r="C20" s="79" t="s">
        <v>79</v>
      </c>
      <c r="D20" s="80">
        <v>2500</v>
      </c>
      <c r="E20" s="59"/>
      <c r="F20" s="59"/>
      <c r="G20" s="59"/>
    </row>
    <row r="21" spans="2:7" ht="25.2" customHeight="1">
      <c r="B21" s="84"/>
      <c r="C21" s="79" t="s">
        <v>79</v>
      </c>
      <c r="D21" s="80">
        <v>3000</v>
      </c>
      <c r="E21" s="59"/>
      <c r="F21" s="59"/>
      <c r="G21" s="59"/>
    </row>
    <row r="22" spans="2:7" ht="25.2" customHeight="1">
      <c r="B22" s="84"/>
      <c r="C22" s="79" t="s">
        <v>79</v>
      </c>
      <c r="D22" s="80">
        <v>3500</v>
      </c>
      <c r="E22" s="59"/>
      <c r="F22" s="59"/>
      <c r="G22" s="59"/>
    </row>
    <row r="23" spans="2:7" ht="25.2" customHeight="1">
      <c r="B23" s="84"/>
      <c r="C23" s="79" t="s">
        <v>79</v>
      </c>
      <c r="D23" s="80">
        <v>4000</v>
      </c>
      <c r="E23" s="59"/>
      <c r="F23" s="59"/>
      <c r="G23" s="59"/>
    </row>
    <row r="24" spans="2:7" ht="25.2" customHeight="1">
      <c r="B24" s="84"/>
      <c r="C24" s="79" t="s">
        <v>79</v>
      </c>
      <c r="D24" s="80">
        <v>4500</v>
      </c>
      <c r="E24" s="59"/>
      <c r="F24" s="59"/>
      <c r="G24" s="59"/>
    </row>
    <row r="25" spans="2:7" ht="25.2" customHeight="1">
      <c r="B25" s="84"/>
      <c r="C25" s="79" t="s">
        <v>79</v>
      </c>
      <c r="D25" s="80">
        <v>5000</v>
      </c>
      <c r="E25" s="59"/>
      <c r="F25" s="59"/>
      <c r="G25" s="59"/>
    </row>
    <row r="26" spans="2:7" ht="25.2" customHeight="1">
      <c r="B26" s="84"/>
      <c r="C26" s="79" t="s">
        <v>79</v>
      </c>
      <c r="D26" s="80">
        <v>5500</v>
      </c>
      <c r="E26" s="59"/>
      <c r="F26" s="59"/>
      <c r="G26" s="59"/>
    </row>
    <row r="27" spans="2:7" ht="25.2" customHeight="1">
      <c r="B27" s="84"/>
      <c r="C27" s="79" t="s">
        <v>79</v>
      </c>
      <c r="D27" s="80">
        <v>6000</v>
      </c>
      <c r="E27" s="59"/>
      <c r="F27" s="59"/>
      <c r="G27" s="59"/>
    </row>
    <row r="28" spans="2:7" ht="25.2" customHeight="1">
      <c r="B28" s="84"/>
      <c r="C28" s="79" t="s">
        <v>79</v>
      </c>
      <c r="D28" s="80">
        <v>6500</v>
      </c>
      <c r="E28" s="59"/>
      <c r="F28" s="59"/>
      <c r="G28" s="59"/>
    </row>
    <row r="29" spans="2:7" ht="25.2" customHeight="1">
      <c r="B29" s="84"/>
      <c r="C29" s="79" t="s">
        <v>79</v>
      </c>
      <c r="D29" s="80">
        <v>7000</v>
      </c>
      <c r="E29" s="59"/>
      <c r="F29" s="59"/>
      <c r="G29" s="59"/>
    </row>
    <row r="30" spans="2:7" ht="25.2" customHeight="1">
      <c r="B30" s="84"/>
      <c r="C30" s="79" t="s">
        <v>79</v>
      </c>
      <c r="D30" s="80">
        <v>7500</v>
      </c>
      <c r="E30" s="59"/>
      <c r="F30" s="59"/>
      <c r="G30" s="59"/>
    </row>
    <row r="31" spans="2:7" ht="25.2" customHeight="1">
      <c r="B31" s="86"/>
      <c r="C31" s="79" t="s">
        <v>79</v>
      </c>
      <c r="D31" s="80">
        <v>8000</v>
      </c>
      <c r="E31" s="59"/>
      <c r="F31" s="59"/>
      <c r="G31" s="59"/>
    </row>
    <row r="32" spans="2:7" ht="25.2" customHeight="1">
      <c r="B32" s="86"/>
      <c r="C32" s="79" t="s">
        <v>79</v>
      </c>
      <c r="D32" s="80">
        <v>8500</v>
      </c>
      <c r="E32" s="59"/>
      <c r="F32" s="59"/>
      <c r="G32" s="59"/>
    </row>
    <row r="33" spans="2:7" ht="25.2" customHeight="1">
      <c r="B33" s="86"/>
      <c r="C33" s="79" t="s">
        <v>79</v>
      </c>
      <c r="D33" s="80">
        <v>9000</v>
      </c>
      <c r="E33" s="59"/>
      <c r="F33" s="59"/>
      <c r="G33" s="59"/>
    </row>
    <row r="34" spans="2:7" ht="25.2" customHeight="1">
      <c r="B34" s="86"/>
      <c r="C34" s="79" t="s">
        <v>79</v>
      </c>
      <c r="D34" s="80">
        <v>9500</v>
      </c>
      <c r="E34" s="59"/>
      <c r="F34" s="59"/>
      <c r="G34" s="59"/>
    </row>
    <row r="35" spans="2:7" ht="25.2" customHeight="1">
      <c r="B35" s="86"/>
      <c r="C35" s="79" t="s">
        <v>79</v>
      </c>
      <c r="D35" s="80">
        <v>10000</v>
      </c>
      <c r="E35" s="59"/>
      <c r="F35" s="59"/>
      <c r="G35" s="59"/>
    </row>
    <row r="36" spans="2:7" ht="25.2" customHeight="1" thickBot="1">
      <c r="B36" s="86"/>
      <c r="C36" s="81" t="s">
        <v>88</v>
      </c>
      <c r="D36" s="82"/>
      <c r="E36" s="60"/>
      <c r="F36" s="60"/>
      <c r="G36" s="60"/>
    </row>
    <row r="37" spans="2:7" ht="16.2" thickTop="1"/>
  </sheetData>
  <mergeCells count="2">
    <mergeCell ref="B2:C2"/>
    <mergeCell ref="B4:C4"/>
  </mergeCells>
  <pageMargins left="0.39370078740157483" right="0.27559055118110237" top="0.51181102362204722" bottom="0.39370078740157483" header="0.31496062992125984" footer="0.31496062992125984"/>
  <pageSetup paperSize="9" scale="5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D3EE0-80C1-4B07-BC78-4C6D56E9C8E7}">
  <sheetPr codeName="Arkusz3">
    <pageSetUpPr fitToPage="1"/>
  </sheetPr>
  <dimension ref="A1:V40"/>
  <sheetViews>
    <sheetView tabSelected="1" view="pageBreakPreview" zoomScale="70" zoomScaleNormal="70" zoomScaleSheetLayoutView="70" zoomScalePageLayoutView="10" workbookViewId="0">
      <selection activeCell="H26" sqref="H26"/>
    </sheetView>
  </sheetViews>
  <sheetFormatPr defaultColWidth="8.69921875" defaultRowHeight="15.6"/>
  <cols>
    <col min="1" max="1" width="6.69921875" style="65" customWidth="1"/>
    <col min="2" max="2" width="10.69921875" style="62" customWidth="1"/>
    <col min="3" max="3" width="86.09765625" style="66" customWidth="1"/>
    <col min="4" max="4" width="40.69921875" style="67" customWidth="1"/>
    <col min="5" max="5" width="40.69921875" style="65" customWidth="1"/>
    <col min="6" max="6" width="20.69921875" style="65" customWidth="1"/>
    <col min="7" max="7" width="22.796875" style="65" bestFit="1" customWidth="1"/>
    <col min="8" max="8" width="16.09765625" style="90" customWidth="1"/>
    <col min="9" max="9" width="7.09765625" style="90" customWidth="1"/>
    <col min="10" max="10" width="20" style="65" bestFit="1" customWidth="1"/>
    <col min="11" max="11" width="14.09765625" style="65" bestFit="1" customWidth="1"/>
    <col min="12" max="13" width="15.69921875" style="65" bestFit="1" customWidth="1"/>
    <col min="14" max="14" width="20.59765625" style="65" bestFit="1" customWidth="1"/>
    <col min="15" max="16384" width="8.69921875" style="65"/>
  </cols>
  <sheetData>
    <row r="1" spans="2:9" ht="71.55" customHeight="1">
      <c r="B1" s="215"/>
      <c r="C1" s="278"/>
      <c r="D1" s="278"/>
      <c r="E1" s="278"/>
      <c r="F1" s="278"/>
      <c r="G1" s="278"/>
      <c r="H1" s="278"/>
      <c r="I1" s="215"/>
    </row>
    <row r="2" spans="2:9" ht="17.399999999999999">
      <c r="B2" s="115"/>
      <c r="C2" s="119"/>
      <c r="G2" s="214" t="s">
        <v>164</v>
      </c>
    </row>
    <row r="3" spans="2:9" s="269" customFormat="1" ht="22.8">
      <c r="B3" s="121"/>
      <c r="C3" s="277" t="s">
        <v>188</v>
      </c>
      <c r="D3" s="277"/>
      <c r="E3" s="277"/>
      <c r="H3" s="270"/>
      <c r="I3" s="270"/>
    </row>
    <row r="4" spans="2:9" s="269" customFormat="1" ht="22.8">
      <c r="B4" s="121"/>
      <c r="C4" s="213" t="s">
        <v>187</v>
      </c>
      <c r="D4" s="216"/>
      <c r="E4" s="216"/>
      <c r="H4" s="270"/>
      <c r="I4" s="270"/>
    </row>
    <row r="5" spans="2:9" ht="24.6" customHeight="1">
      <c r="B5" s="188"/>
      <c r="C5" s="188"/>
      <c r="D5" s="118"/>
      <c r="G5" s="218" t="s">
        <v>169</v>
      </c>
    </row>
    <row r="6" spans="2:9" ht="24.6" customHeight="1">
      <c r="B6" s="188"/>
      <c r="C6" s="188"/>
      <c r="D6" s="118"/>
      <c r="E6" s="189"/>
      <c r="F6" s="189"/>
      <c r="G6" s="209"/>
    </row>
    <row r="7" spans="2:9" ht="24.6" customHeight="1">
      <c r="B7" s="188"/>
      <c r="C7" s="276" t="s">
        <v>193</v>
      </c>
      <c r="D7" s="276"/>
      <c r="E7" s="276"/>
      <c r="F7" s="276"/>
      <c r="G7" s="210"/>
    </row>
    <row r="8" spans="2:9" ht="24.6" customHeight="1">
      <c r="B8" s="188"/>
      <c r="C8" s="190"/>
      <c r="D8" s="190"/>
      <c r="E8" s="190"/>
      <c r="F8" s="190"/>
      <c r="G8" s="210"/>
    </row>
    <row r="9" spans="2:9" s="214" customFormat="1" ht="28.2" customHeight="1">
      <c r="B9" s="120"/>
      <c r="C9" s="275" t="s">
        <v>166</v>
      </c>
      <c r="D9" s="275"/>
      <c r="E9" s="275" t="s">
        <v>170</v>
      </c>
      <c r="F9" s="275"/>
      <c r="G9" s="275"/>
      <c r="H9" s="275"/>
      <c r="I9" s="268"/>
    </row>
    <row r="10" spans="2:9" s="214" customFormat="1" ht="17.399999999999999">
      <c r="B10" s="115"/>
      <c r="C10" s="275"/>
      <c r="D10" s="275"/>
      <c r="E10" s="275"/>
      <c r="F10" s="275"/>
      <c r="G10" s="275"/>
      <c r="H10" s="275"/>
      <c r="I10" s="268"/>
    </row>
    <row r="11" spans="2:9" s="214" customFormat="1" ht="29.7" customHeight="1">
      <c r="C11" s="275"/>
      <c r="D11" s="275"/>
      <c r="E11" s="275"/>
      <c r="F11" s="275"/>
      <c r="G11" s="275"/>
      <c r="H11" s="275"/>
      <c r="I11" s="268"/>
    </row>
    <row r="12" spans="2:9" ht="17.399999999999999">
      <c r="B12" s="120"/>
      <c r="C12" s="120"/>
      <c r="D12" s="158"/>
      <c r="E12" s="158"/>
      <c r="F12" s="158"/>
      <c r="G12" s="158"/>
    </row>
    <row r="13" spans="2:9" ht="51.6" customHeight="1">
      <c r="B13" s="120"/>
      <c r="C13" s="207" t="s">
        <v>171</v>
      </c>
      <c r="D13" s="158"/>
      <c r="E13" s="158"/>
      <c r="F13" s="158"/>
      <c r="G13" s="158"/>
    </row>
    <row r="14" spans="2:9" ht="30.6" customHeight="1">
      <c r="B14" s="200"/>
      <c r="D14" s="158"/>
      <c r="E14" s="212"/>
      <c r="F14" s="158"/>
      <c r="G14" s="158"/>
    </row>
    <row r="15" spans="2:9" s="224" customFormat="1" ht="42" customHeight="1" thickBot="1">
      <c r="B15" s="217"/>
      <c r="C15" s="221" t="s">
        <v>191</v>
      </c>
      <c r="D15" s="222"/>
      <c r="E15" s="222"/>
      <c r="F15" s="222"/>
      <c r="G15" s="222"/>
      <c r="H15" s="223"/>
      <c r="I15" s="223"/>
    </row>
    <row r="16" spans="2:9" s="224" customFormat="1" ht="70.05" customHeight="1" thickBot="1">
      <c r="B16" s="225" t="s">
        <v>192</v>
      </c>
      <c r="C16" s="226" t="s">
        <v>194</v>
      </c>
      <c r="D16" s="227"/>
      <c r="E16" s="228">
        <f>(E21+E26)</f>
        <v>0</v>
      </c>
      <c r="F16" s="225" t="s">
        <v>192</v>
      </c>
      <c r="G16" s="229"/>
      <c r="H16" s="223"/>
      <c r="I16" s="223"/>
    </row>
    <row r="17" spans="1:22" ht="70.05" customHeight="1">
      <c r="C17" s="63"/>
      <c r="D17" s="64"/>
      <c r="F17" s="186"/>
      <c r="G17" s="186"/>
    </row>
    <row r="18" spans="1:22" s="214" customFormat="1" ht="70.05" customHeight="1" thickBot="1">
      <c r="A18" s="252"/>
      <c r="B18" s="115"/>
      <c r="C18" s="253" t="s">
        <v>167</v>
      </c>
      <c r="D18" s="254" t="s">
        <v>181</v>
      </c>
      <c r="E18" s="254" t="s">
        <v>189</v>
      </c>
      <c r="F18" s="255" t="s">
        <v>190</v>
      </c>
      <c r="G18" s="256"/>
      <c r="H18" s="257"/>
      <c r="I18" s="257"/>
      <c r="K18" s="258"/>
    </row>
    <row r="19" spans="1:22" s="224" customFormat="1" ht="70.05" customHeight="1" thickBot="1">
      <c r="A19" s="230"/>
      <c r="B19" s="225" t="s">
        <v>184</v>
      </c>
      <c r="C19" s="231" t="s">
        <v>195</v>
      </c>
      <c r="D19" s="232"/>
      <c r="E19" s="233">
        <f>D19*F19</f>
        <v>0</v>
      </c>
      <c r="F19" s="234">
        <v>1</v>
      </c>
      <c r="G19" s="234"/>
      <c r="H19" s="230"/>
      <c r="I19" s="230"/>
      <c r="K19" s="235"/>
    </row>
    <row r="20" spans="1:22" s="236" customFormat="1" ht="70.05" customHeight="1" thickBot="1">
      <c r="A20" s="230"/>
      <c r="B20" s="225" t="s">
        <v>185</v>
      </c>
      <c r="C20" s="231" t="s">
        <v>196</v>
      </c>
      <c r="D20" s="232"/>
      <c r="E20" s="233">
        <f>D20*F20</f>
        <v>0</v>
      </c>
      <c r="F20" s="234">
        <v>2</v>
      </c>
      <c r="G20" s="234"/>
      <c r="H20" s="230"/>
      <c r="I20" s="230"/>
      <c r="K20" s="237"/>
    </row>
    <row r="21" spans="1:22" s="224" customFormat="1" ht="70.05" customHeight="1" thickBot="1">
      <c r="A21" s="230"/>
      <c r="B21" s="225"/>
      <c r="C21" s="249" t="s">
        <v>198</v>
      </c>
      <c r="D21" s="244"/>
      <c r="E21" s="227">
        <f>SUM(E19:E20)</f>
        <v>0</v>
      </c>
      <c r="F21" s="234"/>
      <c r="G21" s="234"/>
      <c r="H21" s="230"/>
      <c r="I21" s="230"/>
      <c r="K21" s="235"/>
    </row>
    <row r="22" spans="1:22" s="252" customFormat="1" ht="70.05" customHeight="1">
      <c r="A22" s="259"/>
      <c r="B22" s="260"/>
      <c r="C22" s="261"/>
      <c r="D22" s="254" t="s">
        <v>181</v>
      </c>
      <c r="E22" s="254" t="s">
        <v>189</v>
      </c>
      <c r="F22" s="255" t="s">
        <v>190</v>
      </c>
      <c r="G22" s="256"/>
      <c r="H22" s="259"/>
      <c r="I22" s="259"/>
      <c r="K22" s="262"/>
    </row>
    <row r="23" spans="1:22" s="252" customFormat="1" ht="70.05" customHeight="1" thickBot="1">
      <c r="A23" s="259"/>
      <c r="B23" s="260"/>
      <c r="C23" s="255" t="s">
        <v>172</v>
      </c>
      <c r="D23" s="254">
        <v>10</v>
      </c>
      <c r="E23" s="263">
        <v>10</v>
      </c>
      <c r="F23" s="264"/>
      <c r="G23" s="264"/>
      <c r="H23" s="259"/>
      <c r="I23" s="259"/>
      <c r="K23" s="262"/>
    </row>
    <row r="24" spans="1:22" s="242" customFormat="1" ht="70.05" customHeight="1" thickBot="1">
      <c r="A24" s="230"/>
      <c r="B24" s="238" t="s">
        <v>179</v>
      </c>
      <c r="C24" s="239" t="s">
        <v>186</v>
      </c>
      <c r="D24" s="240"/>
      <c r="E24" s="233">
        <f>D24*F24</f>
        <v>0</v>
      </c>
      <c r="F24" s="234">
        <v>1</v>
      </c>
      <c r="G24" s="241"/>
      <c r="H24" s="230"/>
      <c r="I24" s="230"/>
      <c r="J24" s="224"/>
      <c r="K24" s="235"/>
      <c r="L24" s="224"/>
      <c r="M24" s="224"/>
      <c r="N24" s="224"/>
      <c r="O24" s="224"/>
      <c r="P24" s="224"/>
      <c r="Q24" s="224"/>
      <c r="R24" s="224"/>
      <c r="S24" s="224"/>
      <c r="T24" s="224"/>
      <c r="U24" s="224"/>
      <c r="V24" s="224"/>
    </row>
    <row r="25" spans="1:22" s="242" customFormat="1" ht="70.05" customHeight="1" thickBot="1">
      <c r="A25" s="230"/>
      <c r="B25" s="238" t="s">
        <v>180</v>
      </c>
      <c r="C25" s="245" t="s">
        <v>182</v>
      </c>
      <c r="D25" s="240"/>
      <c r="E25" s="246">
        <f>D25*F25</f>
        <v>0</v>
      </c>
      <c r="F25" s="234">
        <v>2</v>
      </c>
      <c r="G25" s="241"/>
      <c r="H25" s="230"/>
      <c r="I25" s="230"/>
      <c r="J25" s="224"/>
      <c r="K25" s="235"/>
      <c r="L25" s="224"/>
      <c r="M25" s="224"/>
      <c r="N25" s="224"/>
      <c r="O25" s="224"/>
      <c r="P25" s="224"/>
      <c r="Q25" s="224"/>
      <c r="R25" s="224"/>
      <c r="S25" s="224"/>
      <c r="T25" s="224"/>
      <c r="U25" s="224"/>
      <c r="V25" s="224"/>
    </row>
    <row r="26" spans="1:22" s="242" customFormat="1" ht="70.05" customHeight="1" thickBot="1">
      <c r="A26" s="230"/>
      <c r="B26" s="243"/>
      <c r="C26" s="247" t="s">
        <v>197</v>
      </c>
      <c r="D26" s="244"/>
      <c r="E26" s="248">
        <f>E23*E24+E23*E25</f>
        <v>0</v>
      </c>
      <c r="F26" s="241"/>
      <c r="G26" s="241"/>
      <c r="H26" s="230"/>
      <c r="I26" s="230"/>
      <c r="J26" s="224"/>
      <c r="K26" s="235"/>
      <c r="L26" s="224"/>
      <c r="M26" s="224"/>
      <c r="N26" s="224"/>
      <c r="O26" s="224"/>
      <c r="P26" s="224"/>
      <c r="Q26" s="224"/>
      <c r="R26" s="224"/>
      <c r="S26" s="224"/>
      <c r="T26" s="224"/>
      <c r="U26" s="224"/>
      <c r="V26" s="224"/>
    </row>
    <row r="27" spans="1:22" s="74" customFormat="1" ht="70.05" customHeight="1" thickBot="1">
      <c r="A27" s="93"/>
      <c r="B27" s="101"/>
      <c r="C27" s="206"/>
      <c r="D27" s="192"/>
      <c r="E27" s="164"/>
      <c r="F27" s="187"/>
      <c r="G27" s="187"/>
      <c r="H27" s="93"/>
      <c r="I27" s="93"/>
      <c r="K27" s="98"/>
    </row>
    <row r="28" spans="1:22" s="236" customFormat="1" ht="100.2" customHeight="1" thickBot="1">
      <c r="A28" s="230"/>
      <c r="B28" s="225" t="s">
        <v>152</v>
      </c>
      <c r="C28" s="231" t="s">
        <v>168</v>
      </c>
      <c r="D28" s="232"/>
      <c r="E28" s="241"/>
      <c r="F28" s="250"/>
      <c r="H28" s="230"/>
      <c r="I28" s="230"/>
      <c r="K28" s="237"/>
    </row>
    <row r="29" spans="1:22" s="74" customFormat="1" ht="70.05" customHeight="1" thickBot="1">
      <c r="A29" s="93"/>
      <c r="B29" s="101"/>
      <c r="C29" s="206"/>
      <c r="D29" s="191"/>
      <c r="E29" s="164"/>
      <c r="F29" s="211"/>
      <c r="H29" s="93"/>
      <c r="I29" s="93"/>
      <c r="K29" s="98"/>
    </row>
    <row r="30" spans="1:22" s="236" customFormat="1" ht="100.05" customHeight="1" thickBot="1">
      <c r="A30" s="230"/>
      <c r="B30" s="225" t="s">
        <v>153</v>
      </c>
      <c r="C30" s="231" t="s">
        <v>173</v>
      </c>
      <c r="D30" s="232"/>
      <c r="E30" s="241"/>
      <c r="H30" s="230"/>
      <c r="I30" s="230"/>
      <c r="K30" s="237"/>
    </row>
    <row r="31" spans="1:22" s="74" customFormat="1" ht="63" customHeight="1">
      <c r="A31" s="93"/>
      <c r="B31" s="101"/>
      <c r="C31" s="185"/>
      <c r="D31" s="164"/>
      <c r="E31" s="164"/>
      <c r="F31" s="211"/>
      <c r="G31" s="201"/>
      <c r="H31" s="93"/>
      <c r="I31" s="93"/>
      <c r="K31" s="98"/>
    </row>
    <row r="32" spans="1:22" s="252" customFormat="1" ht="40.200000000000003" customHeight="1">
      <c r="A32" s="259"/>
      <c r="B32" s="260"/>
      <c r="C32" s="274" t="s">
        <v>208</v>
      </c>
      <c r="D32" s="274"/>
      <c r="E32" s="274"/>
      <c r="F32" s="274"/>
      <c r="G32" s="274"/>
      <c r="H32" s="259"/>
      <c r="I32" s="259"/>
      <c r="K32" s="262"/>
    </row>
    <row r="33" spans="1:11" s="252" customFormat="1" ht="76.8" customHeight="1">
      <c r="A33" s="259"/>
      <c r="B33" s="260"/>
      <c r="C33" s="274" t="s">
        <v>199</v>
      </c>
      <c r="D33" s="274"/>
      <c r="E33" s="274"/>
      <c r="F33" s="274"/>
      <c r="G33" s="274"/>
      <c r="H33" s="259"/>
      <c r="I33" s="259"/>
      <c r="K33" s="262"/>
    </row>
    <row r="34" spans="1:11" s="252" customFormat="1" ht="40.200000000000003" customHeight="1">
      <c r="A34" s="259"/>
      <c r="B34" s="260"/>
      <c r="C34" s="274" t="s">
        <v>200</v>
      </c>
      <c r="D34" s="274"/>
      <c r="E34" s="274"/>
      <c r="F34" s="274"/>
      <c r="G34" s="274"/>
      <c r="H34" s="259"/>
      <c r="I34" s="259"/>
      <c r="K34" s="262"/>
    </row>
    <row r="35" spans="1:11" s="252" customFormat="1" ht="40.200000000000003" customHeight="1" thickBot="1">
      <c r="A35" s="259"/>
      <c r="B35" s="260"/>
      <c r="C35" s="261"/>
      <c r="D35" s="265" t="s">
        <v>174</v>
      </c>
      <c r="E35" s="266"/>
      <c r="F35" s="267"/>
      <c r="G35" s="267"/>
      <c r="H35" s="259"/>
      <c r="I35" s="259"/>
      <c r="K35" s="262"/>
    </row>
    <row r="36" spans="1:11" s="236" customFormat="1" ht="133.19999999999999" customHeight="1" thickBot="1">
      <c r="A36" s="230"/>
      <c r="B36" s="225"/>
      <c r="C36" s="251" t="s">
        <v>201</v>
      </c>
      <c r="D36" s="232"/>
      <c r="E36" s="241"/>
      <c r="F36" s="250"/>
      <c r="G36" s="250"/>
      <c r="H36" s="230"/>
      <c r="I36" s="230"/>
      <c r="K36" s="237"/>
    </row>
    <row r="37" spans="1:11" s="252" customFormat="1" ht="40.200000000000003" customHeight="1">
      <c r="A37" s="259"/>
      <c r="B37" s="260"/>
      <c r="C37" s="261" t="s">
        <v>209</v>
      </c>
      <c r="D37" s="260"/>
      <c r="H37" s="259"/>
      <c r="I37" s="259"/>
      <c r="K37" s="262"/>
    </row>
    <row r="38" spans="1:11" s="252" customFormat="1" ht="47.4" customHeight="1">
      <c r="A38" s="259"/>
      <c r="B38" s="260"/>
      <c r="C38" s="261"/>
      <c r="D38" s="260"/>
      <c r="F38" s="214" t="s">
        <v>151</v>
      </c>
      <c r="H38" s="259"/>
      <c r="I38" s="259"/>
      <c r="K38" s="262"/>
    </row>
    <row r="39" spans="1:11" s="214" customFormat="1" ht="18">
      <c r="B39" s="115"/>
      <c r="C39" s="119"/>
      <c r="F39" s="159" t="s">
        <v>178</v>
      </c>
      <c r="H39" s="268"/>
      <c r="I39" s="268"/>
    </row>
    <row r="40" spans="1:11" ht="15" customHeight="1">
      <c r="D40" s="159"/>
    </row>
  </sheetData>
  <mergeCells count="8">
    <mergeCell ref="C7:F7"/>
    <mergeCell ref="C3:E3"/>
    <mergeCell ref="C1:H1"/>
    <mergeCell ref="C32:G32"/>
    <mergeCell ref="C33:G33"/>
    <mergeCell ref="C34:G34"/>
    <mergeCell ref="C9:D11"/>
    <mergeCell ref="E9:H11"/>
  </mergeCells>
  <phoneticPr fontId="52" type="noConversion"/>
  <pageMargins left="0.23622047244094491" right="3.937007874015748E-2" top="0.74803149606299213" bottom="0.74803149606299213" header="0.31496062992125984" footer="0.31496062992125984"/>
  <pageSetup paperSize="9" scale="3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7F90-C142-46CC-8050-BC01890D0D3D}">
  <sheetPr codeName="Arkusz4">
    <pageSetUpPr fitToPage="1"/>
  </sheetPr>
  <dimension ref="B2:J26"/>
  <sheetViews>
    <sheetView view="pageBreakPreview" topLeftCell="A13" zoomScale="71" zoomScaleNormal="55" zoomScaleSheetLayoutView="100" zoomScalePageLayoutView="10" workbookViewId="0">
      <selection activeCell="C18" sqref="C18"/>
    </sheetView>
  </sheetViews>
  <sheetFormatPr defaultColWidth="8.69921875" defaultRowHeight="15.6"/>
  <cols>
    <col min="1" max="1" width="6.796875" style="65" customWidth="1"/>
    <col min="2" max="2" width="6.09765625" style="62" customWidth="1"/>
    <col min="3" max="3" width="75.59765625" style="66" customWidth="1"/>
    <col min="4" max="6" width="28.69921875" style="67" customWidth="1"/>
    <col min="7" max="7" width="30" style="65" customWidth="1"/>
    <col min="8" max="8" width="30.796875" style="65" customWidth="1"/>
    <col min="9" max="9" width="24.296875" style="90" customWidth="1"/>
    <col min="10" max="10" width="215" style="90" customWidth="1"/>
    <col min="11" max="11" width="18.19921875" style="65" customWidth="1"/>
    <col min="12" max="12" width="20.796875" style="65" customWidth="1"/>
    <col min="13" max="16384" width="8.69921875" style="65"/>
  </cols>
  <sheetData>
    <row r="2" spans="2:10" ht="16.2" thickBot="1">
      <c r="G2" s="194" t="s">
        <v>165</v>
      </c>
    </row>
    <row r="3" spans="2:10" ht="66.599999999999994" customHeight="1" thickBot="1">
      <c r="B3" s="219"/>
      <c r="C3" s="220" t="s">
        <v>183</v>
      </c>
      <c r="D3" s="279" t="s">
        <v>206</v>
      </c>
      <c r="E3" s="280"/>
      <c r="F3" s="281" t="s">
        <v>207</v>
      </c>
      <c r="G3" s="280"/>
      <c r="I3" s="65"/>
      <c r="J3" s="65"/>
    </row>
    <row r="4" spans="2:10" ht="174" customHeight="1" thickBot="1">
      <c r="B4" s="100" t="s">
        <v>74</v>
      </c>
      <c r="C4" s="100" t="s">
        <v>175</v>
      </c>
      <c r="D4" s="195" t="s">
        <v>202</v>
      </c>
      <c r="E4" s="195" t="s">
        <v>203</v>
      </c>
      <c r="F4" s="195" t="s">
        <v>204</v>
      </c>
      <c r="G4" s="195" t="s">
        <v>205</v>
      </c>
      <c r="I4" s="65"/>
      <c r="J4" s="65"/>
    </row>
    <row r="5" spans="2:10" ht="76.95" customHeight="1">
      <c r="B5" s="193" t="s">
        <v>75</v>
      </c>
      <c r="C5" s="198" t="s">
        <v>163</v>
      </c>
      <c r="D5" s="196"/>
      <c r="E5" s="203"/>
      <c r="F5" s="196"/>
      <c r="G5" s="203"/>
      <c r="I5" s="65"/>
      <c r="J5" s="65"/>
    </row>
    <row r="6" spans="2:10" ht="76.95" customHeight="1">
      <c r="B6" s="193" t="s">
        <v>76</v>
      </c>
      <c r="C6" s="198" t="s">
        <v>163</v>
      </c>
      <c r="D6" s="197"/>
      <c r="E6" s="204"/>
      <c r="F6" s="197"/>
      <c r="G6" s="204"/>
      <c r="I6" s="65"/>
      <c r="J6" s="65"/>
    </row>
    <row r="7" spans="2:10" ht="76.95" customHeight="1">
      <c r="B7" s="193" t="s">
        <v>77</v>
      </c>
      <c r="C7" s="198" t="s">
        <v>163</v>
      </c>
      <c r="D7" s="197"/>
      <c r="E7" s="204"/>
      <c r="F7" s="197"/>
      <c r="G7" s="204"/>
      <c r="I7" s="65"/>
      <c r="J7" s="65"/>
    </row>
    <row r="8" spans="2:10" ht="76.95" customHeight="1">
      <c r="B8" s="193" t="s">
        <v>154</v>
      </c>
      <c r="C8" s="198" t="s">
        <v>163</v>
      </c>
      <c r="D8" s="197"/>
      <c r="E8" s="204"/>
      <c r="F8" s="197"/>
      <c r="G8" s="204"/>
      <c r="I8" s="65"/>
      <c r="J8" s="65"/>
    </row>
    <row r="9" spans="2:10" ht="76.95" customHeight="1">
      <c r="B9" s="193" t="s">
        <v>155</v>
      </c>
      <c r="C9" s="198" t="s">
        <v>163</v>
      </c>
      <c r="D9" s="197"/>
      <c r="E9" s="204"/>
      <c r="F9" s="197"/>
      <c r="G9" s="204"/>
      <c r="I9" s="65"/>
      <c r="J9" s="65"/>
    </row>
    <row r="10" spans="2:10" ht="76.95" customHeight="1">
      <c r="B10" s="193" t="s">
        <v>156</v>
      </c>
      <c r="C10" s="198" t="s">
        <v>163</v>
      </c>
      <c r="D10" s="197"/>
      <c r="E10" s="204"/>
      <c r="F10" s="197"/>
      <c r="G10" s="204"/>
      <c r="I10" s="65"/>
      <c r="J10" s="65"/>
    </row>
    <row r="11" spans="2:10" ht="76.95" customHeight="1">
      <c r="B11" s="193" t="s">
        <v>157</v>
      </c>
      <c r="C11" s="198" t="s">
        <v>163</v>
      </c>
      <c r="D11" s="197"/>
      <c r="E11" s="204"/>
      <c r="F11" s="197"/>
      <c r="G11" s="204"/>
      <c r="I11" s="65"/>
      <c r="J11" s="65"/>
    </row>
    <row r="12" spans="2:10" ht="76.95" customHeight="1">
      <c r="B12" s="193" t="s">
        <v>158</v>
      </c>
      <c r="C12" s="198" t="s">
        <v>163</v>
      </c>
      <c r="D12" s="197"/>
      <c r="E12" s="204"/>
      <c r="F12" s="197"/>
      <c r="G12" s="204"/>
      <c r="I12" s="65"/>
      <c r="J12" s="65"/>
    </row>
    <row r="13" spans="2:10" ht="76.95" customHeight="1">
      <c r="B13" s="193" t="s">
        <v>159</v>
      </c>
      <c r="C13" s="198" t="s">
        <v>163</v>
      </c>
      <c r="D13" s="197"/>
      <c r="E13" s="204"/>
      <c r="F13" s="197"/>
      <c r="G13" s="204"/>
      <c r="I13" s="65"/>
      <c r="J13" s="65"/>
    </row>
    <row r="14" spans="2:10" ht="76.95" customHeight="1">
      <c r="B14" s="193" t="s">
        <v>160</v>
      </c>
      <c r="C14" s="198" t="s">
        <v>163</v>
      </c>
      <c r="D14" s="197"/>
      <c r="E14" s="204"/>
      <c r="F14" s="197"/>
      <c r="G14" s="204"/>
      <c r="I14" s="65"/>
      <c r="J14" s="65"/>
    </row>
    <row r="15" spans="2:10" ht="76.95" customHeight="1">
      <c r="B15" s="193" t="s">
        <v>161</v>
      </c>
      <c r="C15" s="198" t="s">
        <v>163</v>
      </c>
      <c r="D15" s="197"/>
      <c r="E15" s="204"/>
      <c r="F15" s="197"/>
      <c r="G15" s="204"/>
      <c r="I15" s="65"/>
      <c r="J15" s="65"/>
    </row>
    <row r="16" spans="2:10" ht="76.95" customHeight="1">
      <c r="B16" s="193" t="s">
        <v>162</v>
      </c>
      <c r="C16" s="198" t="s">
        <v>163</v>
      </c>
      <c r="D16" s="197"/>
      <c r="E16" s="204"/>
      <c r="F16" s="197"/>
      <c r="G16" s="204"/>
      <c r="I16" s="65"/>
      <c r="J16" s="65"/>
    </row>
    <row r="17" spans="2:10" ht="51" customHeight="1">
      <c r="B17" s="65"/>
      <c r="C17" s="202" t="s">
        <v>210</v>
      </c>
      <c r="D17" s="65"/>
      <c r="E17" s="205"/>
      <c r="F17" s="65"/>
      <c r="G17" s="205"/>
      <c r="I17" s="65"/>
      <c r="J17" s="65"/>
    </row>
    <row r="18" spans="2:10" ht="51" customHeight="1">
      <c r="B18" s="65"/>
      <c r="C18" s="208" t="s">
        <v>176</v>
      </c>
      <c r="D18" s="65"/>
      <c r="E18" s="65"/>
      <c r="F18" s="65"/>
      <c r="I18" s="65"/>
      <c r="J18" s="65"/>
    </row>
    <row r="19" spans="2:10" ht="51" customHeight="1">
      <c r="B19" s="65"/>
      <c r="C19" s="199"/>
      <c r="D19" s="65"/>
      <c r="E19" s="65"/>
      <c r="F19" s="65"/>
      <c r="I19" s="65"/>
      <c r="J19" s="65"/>
    </row>
    <row r="20" spans="2:10" ht="15">
      <c r="B20" s="65"/>
      <c r="C20" s="65"/>
      <c r="D20" s="65"/>
      <c r="E20" s="65"/>
      <c r="F20" s="65"/>
      <c r="I20" s="65"/>
      <c r="J20" s="65"/>
    </row>
    <row r="21" spans="2:10">
      <c r="I21" s="65"/>
      <c r="J21" s="65"/>
    </row>
    <row r="22" spans="2:10">
      <c r="I22" s="65"/>
      <c r="J22" s="65"/>
    </row>
    <row r="25" spans="2:10">
      <c r="D25" s="65" t="s">
        <v>112</v>
      </c>
      <c r="E25" s="65"/>
      <c r="F25" s="65"/>
    </row>
    <row r="26" spans="2:10">
      <c r="D26" s="160" t="s">
        <v>177</v>
      </c>
      <c r="E26" s="160"/>
      <c r="F26" s="160"/>
    </row>
  </sheetData>
  <mergeCells count="2">
    <mergeCell ref="D3:E3"/>
    <mergeCell ref="F3:G3"/>
  </mergeCells>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4B90D-7D3C-4B60-98C9-14BAC27706F8}">
  <sheetPr codeName="Arkusz6">
    <pageSetUpPr fitToPage="1"/>
  </sheetPr>
  <dimension ref="A1:AA61"/>
  <sheetViews>
    <sheetView view="pageBreakPreview" zoomScale="55" zoomScaleNormal="55" zoomScaleSheetLayoutView="55" zoomScalePageLayoutView="10" workbookViewId="0">
      <selection activeCell="J12" sqref="J12"/>
    </sheetView>
  </sheetViews>
  <sheetFormatPr defaultColWidth="8.69921875" defaultRowHeight="15.6"/>
  <cols>
    <col min="1" max="1" width="6.69921875" style="65" customWidth="1"/>
    <col min="2" max="2" width="6.69921875" style="62" customWidth="1"/>
    <col min="3" max="3" width="64.5" style="66" customWidth="1"/>
    <col min="4" max="4" width="28.19921875" style="67" bestFit="1" customWidth="1"/>
    <col min="5" max="5" width="27.59765625" style="65" customWidth="1"/>
    <col min="6" max="7" width="24.59765625" style="65" customWidth="1"/>
    <col min="8" max="11" width="24.59765625" style="172" customWidth="1"/>
    <col min="12" max="12" width="31.69921875" style="65" customWidth="1"/>
    <col min="13" max="13" width="16.09765625" style="90" customWidth="1"/>
    <col min="14" max="14" width="11" style="90" customWidth="1"/>
    <col min="15" max="15" width="12" style="65" customWidth="1"/>
    <col min="16" max="16" width="11.09765625" style="65" customWidth="1"/>
    <col min="17" max="16384" width="8.69921875" style="65"/>
  </cols>
  <sheetData>
    <row r="1" spans="1:16" ht="17.399999999999999">
      <c r="B1" s="115"/>
      <c r="C1" s="119"/>
      <c r="L1" s="142" t="s">
        <v>116</v>
      </c>
    </row>
    <row r="2" spans="1:16" ht="24.6" customHeight="1">
      <c r="B2" s="282" t="s">
        <v>89</v>
      </c>
      <c r="C2" s="282"/>
      <c r="D2" s="118"/>
    </row>
    <row r="3" spans="1:16" ht="15" customHeight="1">
      <c r="B3" s="170"/>
      <c r="C3" s="170"/>
      <c r="D3" s="283" t="s">
        <v>113</v>
      </c>
      <c r="E3" s="283"/>
      <c r="F3" s="283"/>
      <c r="G3" s="283"/>
      <c r="H3" s="283"/>
      <c r="I3" s="283"/>
      <c r="J3" s="283"/>
      <c r="K3" s="283"/>
      <c r="L3" s="283"/>
    </row>
    <row r="4" spans="1:16" ht="22.8">
      <c r="B4" s="121"/>
      <c r="C4" s="122"/>
      <c r="D4" s="283"/>
      <c r="E4" s="283"/>
      <c r="F4" s="283"/>
      <c r="G4" s="283"/>
      <c r="H4" s="283"/>
      <c r="I4" s="283"/>
      <c r="J4" s="283"/>
      <c r="K4" s="283"/>
      <c r="L4" s="283"/>
    </row>
    <row r="5" spans="1:16" ht="29.7" customHeight="1">
      <c r="B5" s="282" t="s">
        <v>91</v>
      </c>
      <c r="C5" s="282"/>
      <c r="D5" s="283"/>
      <c r="E5" s="283"/>
      <c r="F5" s="283"/>
      <c r="G5" s="283"/>
      <c r="H5" s="283"/>
      <c r="I5" s="283"/>
      <c r="J5" s="283"/>
      <c r="K5" s="283"/>
      <c r="L5" s="283"/>
    </row>
    <row r="6" spans="1:16" ht="17.399999999999999">
      <c r="B6" s="120"/>
      <c r="C6" s="120"/>
      <c r="D6" s="158"/>
      <c r="E6" s="158"/>
      <c r="F6" s="158"/>
      <c r="G6" s="158" t="s">
        <v>147</v>
      </c>
      <c r="H6" s="173">
        <v>3500000</v>
      </c>
      <c r="I6" s="173">
        <v>3200000</v>
      </c>
      <c r="J6" s="173">
        <v>3100000</v>
      </c>
      <c r="K6" s="173"/>
      <c r="L6" s="158"/>
    </row>
    <row r="7" spans="1:16" ht="17.399999999999999">
      <c r="B7" s="120"/>
      <c r="C7" s="120"/>
      <c r="D7" s="158"/>
      <c r="E7" s="158"/>
      <c r="F7" s="158"/>
      <c r="G7" s="158" t="s">
        <v>148</v>
      </c>
      <c r="H7" s="173">
        <v>4100000</v>
      </c>
      <c r="I7" s="173">
        <v>4050000</v>
      </c>
      <c r="J7" s="173">
        <v>4100000</v>
      </c>
      <c r="K7" s="173"/>
      <c r="L7" s="158"/>
    </row>
    <row r="8" spans="1:16" ht="17.399999999999999">
      <c r="B8" s="120"/>
      <c r="C8" s="120"/>
      <c r="D8" s="158"/>
      <c r="E8" s="158"/>
      <c r="F8" s="158"/>
      <c r="G8" s="182" t="s">
        <v>149</v>
      </c>
      <c r="H8" s="183">
        <v>0.57999999999999996</v>
      </c>
      <c r="I8" s="173">
        <v>0.5</v>
      </c>
      <c r="J8" s="173">
        <v>0.5</v>
      </c>
      <c r="K8" s="173"/>
      <c r="L8" s="158"/>
    </row>
    <row r="9" spans="1:16" ht="17.399999999999999">
      <c r="B9" s="120"/>
      <c r="C9" s="120"/>
      <c r="D9" s="158"/>
      <c r="E9" s="158"/>
      <c r="F9" s="158"/>
      <c r="G9" s="65" t="s">
        <v>150</v>
      </c>
      <c r="H9" s="172">
        <v>0.65</v>
      </c>
      <c r="I9" s="173">
        <v>0.6</v>
      </c>
      <c r="J9" s="173">
        <v>0.6</v>
      </c>
      <c r="K9" s="173"/>
      <c r="L9" s="158"/>
    </row>
    <row r="10" spans="1:16" ht="17.399999999999999">
      <c r="B10" s="120"/>
      <c r="C10" s="120"/>
    </row>
    <row r="11" spans="1:16" ht="16.2" thickBot="1">
      <c r="C11" s="63"/>
      <c r="F11" s="113" t="s">
        <v>100</v>
      </c>
    </row>
    <row r="12" spans="1:16" ht="34.200000000000003" customHeight="1" thickBot="1">
      <c r="C12" s="115" t="s">
        <v>135</v>
      </c>
      <c r="F12" s="126">
        <f>SUM(F18+F22+F25+F27)</f>
        <v>3756485.0498338873</v>
      </c>
      <c r="H12" s="184">
        <v>2289265.6478405311</v>
      </c>
      <c r="I12" s="184">
        <v>2171134.2192691024</v>
      </c>
      <c r="J12" s="184">
        <f>$F$18*$H$18+$F$22*$H$22+$F$25*$H$25+$F$27*$H$27</f>
        <v>2149705.6478405315</v>
      </c>
      <c r="K12" s="184">
        <f t="shared" ref="K12:L12" si="0">$F$18*$H$18+$F$22*$H$22+$F$25*$H$25+$F$27*$H$27</f>
        <v>2149705.6478405315</v>
      </c>
      <c r="L12" s="184">
        <f t="shared" si="0"/>
        <v>2149705.6478405315</v>
      </c>
    </row>
    <row r="13" spans="1:16">
      <c r="C13" s="63"/>
      <c r="D13" s="64"/>
    </row>
    <row r="14" spans="1:16" ht="33" customHeight="1">
      <c r="A14" s="74"/>
      <c r="B14" s="117"/>
      <c r="C14" s="116" t="s">
        <v>124</v>
      </c>
      <c r="D14" s="116"/>
      <c r="P14" s="89"/>
    </row>
    <row r="15" spans="1:16">
      <c r="A15" s="74"/>
      <c r="C15" s="63"/>
      <c r="D15" s="64"/>
      <c r="P15" s="89"/>
    </row>
    <row r="16" spans="1:16" ht="30.6" customHeight="1">
      <c r="A16" s="74"/>
      <c r="C16" s="165" t="s">
        <v>134</v>
      </c>
      <c r="D16" s="169">
        <v>4</v>
      </c>
      <c r="E16" s="169">
        <v>3</v>
      </c>
      <c r="F16" s="64"/>
      <c r="G16" s="64"/>
      <c r="H16" s="174"/>
      <c r="I16" s="174"/>
      <c r="J16" s="174"/>
      <c r="K16" s="174"/>
      <c r="P16" s="89"/>
    </row>
    <row r="17" spans="1:27" ht="41.7" customHeight="1" thickBot="1">
      <c r="A17" s="74"/>
      <c r="C17" s="166"/>
      <c r="D17" s="162" t="s">
        <v>143</v>
      </c>
      <c r="E17" s="162" t="s">
        <v>144</v>
      </c>
      <c r="F17" s="162" t="s">
        <v>127</v>
      </c>
      <c r="G17" s="95" t="s">
        <v>146</v>
      </c>
      <c r="H17" s="175"/>
      <c r="I17" s="175"/>
      <c r="J17" s="175"/>
      <c r="K17" s="175"/>
      <c r="L17" s="95"/>
      <c r="M17" s="96"/>
      <c r="N17" s="96"/>
      <c r="P17" s="89"/>
    </row>
    <row r="18" spans="1:27" ht="40.200000000000003" customHeight="1" thickBot="1">
      <c r="A18" s="93"/>
      <c r="B18" s="101" t="s">
        <v>114</v>
      </c>
      <c r="C18" s="99" t="s">
        <v>115</v>
      </c>
      <c r="D18" s="143">
        <v>3100000</v>
      </c>
      <c r="E18" s="143">
        <v>4100000</v>
      </c>
      <c r="F18" s="168">
        <f>(D18*D16+E18*E16)/7</f>
        <v>3528571.4285714286</v>
      </c>
      <c r="G18" s="171">
        <f>F18/F12</f>
        <v>0.9393279573220884</v>
      </c>
      <c r="H18" s="176">
        <v>0.6</v>
      </c>
      <c r="I18" s="176"/>
      <c r="J18" s="176"/>
      <c r="K18" s="176"/>
      <c r="L18" s="96"/>
      <c r="M18" s="93"/>
      <c r="N18" s="93"/>
      <c r="P18" s="97"/>
    </row>
    <row r="19" spans="1:27" s="74" customFormat="1" ht="41.7" customHeight="1">
      <c r="A19" s="93"/>
      <c r="B19" s="101"/>
      <c r="C19" s="72"/>
      <c r="D19" s="162" t="s">
        <v>118</v>
      </c>
      <c r="E19" s="162" t="s">
        <v>119</v>
      </c>
      <c r="F19" s="96"/>
      <c r="G19" s="96"/>
      <c r="H19" s="177"/>
      <c r="I19" s="177"/>
      <c r="J19" s="177"/>
      <c r="K19" s="177"/>
      <c r="L19" s="112"/>
      <c r="M19" s="93"/>
      <c r="N19" s="93"/>
      <c r="P19" s="98"/>
    </row>
    <row r="20" spans="1:27" s="71" customFormat="1" ht="42.6" customHeight="1" thickBot="1">
      <c r="A20" s="93"/>
      <c r="B20" s="93"/>
      <c r="C20" s="63" t="s">
        <v>126</v>
      </c>
      <c r="D20" s="163">
        <v>180000</v>
      </c>
      <c r="E20" s="163">
        <v>180000</v>
      </c>
      <c r="F20" s="162" t="s">
        <v>128</v>
      </c>
      <c r="G20" s="96"/>
      <c r="H20" s="177"/>
      <c r="I20" s="177"/>
      <c r="J20" s="177"/>
      <c r="K20" s="177"/>
      <c r="L20" s="102"/>
      <c r="M20" s="93"/>
      <c r="N20" s="93"/>
      <c r="O20" s="65"/>
      <c r="P20" s="97"/>
      <c r="Q20" s="65"/>
      <c r="R20" s="65"/>
      <c r="S20" s="65"/>
      <c r="T20" s="65"/>
      <c r="U20" s="65"/>
      <c r="V20" s="65"/>
      <c r="W20" s="65"/>
      <c r="X20" s="65"/>
      <c r="Y20" s="65"/>
      <c r="Z20" s="65"/>
      <c r="AA20" s="65"/>
    </row>
    <row r="21" spans="1:27" s="71" customFormat="1" ht="40.200000000000003" customHeight="1" thickBot="1">
      <c r="A21" s="93"/>
      <c r="B21" s="101" t="s">
        <v>71</v>
      </c>
      <c r="C21" s="99" t="s">
        <v>120</v>
      </c>
      <c r="D21" s="143">
        <v>0.5</v>
      </c>
      <c r="E21" s="143">
        <v>0.6</v>
      </c>
      <c r="F21" s="143"/>
      <c r="G21" s="143"/>
      <c r="H21" s="176"/>
      <c r="I21" s="176"/>
      <c r="J21" s="176"/>
      <c r="K21" s="176"/>
      <c r="L21" s="102"/>
      <c r="M21" s="93"/>
      <c r="N21" s="93"/>
      <c r="O21" s="65"/>
      <c r="P21" s="97"/>
      <c r="Q21" s="65"/>
      <c r="R21" s="65"/>
      <c r="S21" s="65"/>
      <c r="T21" s="65"/>
      <c r="U21" s="65"/>
      <c r="V21" s="65"/>
      <c r="W21" s="65"/>
      <c r="X21" s="65"/>
      <c r="Y21" s="65"/>
      <c r="Z21" s="65"/>
      <c r="AA21" s="65"/>
    </row>
    <row r="22" spans="1:27" s="71" customFormat="1" ht="40.200000000000003" customHeight="1" thickBot="1">
      <c r="A22" s="93"/>
      <c r="B22" s="101"/>
      <c r="C22" s="99" t="s">
        <v>121</v>
      </c>
      <c r="D22" s="143">
        <f>D21*D20</f>
        <v>90000</v>
      </c>
      <c r="E22" s="143">
        <f>E21*E20</f>
        <v>108000</v>
      </c>
      <c r="F22" s="168">
        <f>(D22*D16+E22*E16)/7</f>
        <v>97714.28571428571</v>
      </c>
      <c r="G22" s="171">
        <f>F22/F12</f>
        <v>2.6012158818150138E-2</v>
      </c>
      <c r="H22" s="176">
        <v>0.2</v>
      </c>
      <c r="I22" s="176"/>
      <c r="J22" s="176"/>
      <c r="K22" s="176"/>
      <c r="L22" s="102"/>
      <c r="M22" s="93"/>
      <c r="N22" s="93"/>
      <c r="O22" s="65"/>
      <c r="P22" s="97"/>
      <c r="Q22" s="65"/>
      <c r="R22" s="65"/>
      <c r="S22" s="65"/>
      <c r="T22" s="65"/>
      <c r="U22" s="65"/>
      <c r="V22" s="65"/>
      <c r="W22" s="65"/>
      <c r="X22" s="65"/>
      <c r="Y22" s="65"/>
      <c r="Z22" s="65"/>
      <c r="AA22" s="65"/>
    </row>
    <row r="23" spans="1:27" s="74" customFormat="1" ht="40.200000000000003" customHeight="1">
      <c r="A23" s="93"/>
      <c r="B23" s="101"/>
      <c r="C23" s="72"/>
      <c r="D23" s="162" t="s">
        <v>118</v>
      </c>
      <c r="E23" s="162" t="s">
        <v>119</v>
      </c>
      <c r="F23" s="164"/>
      <c r="G23" s="164"/>
      <c r="H23" s="176"/>
      <c r="I23" s="176"/>
      <c r="J23" s="176"/>
      <c r="K23" s="176"/>
      <c r="L23" s="167"/>
      <c r="M23" s="93"/>
      <c r="N23" s="93"/>
      <c r="P23" s="98"/>
    </row>
    <row r="24" spans="1:27" s="71" customFormat="1" ht="45" customHeight="1" thickBot="1">
      <c r="A24" s="93"/>
      <c r="B24" s="93"/>
      <c r="C24" s="72" t="s">
        <v>125</v>
      </c>
      <c r="D24" s="163">
        <v>100000</v>
      </c>
      <c r="E24" s="163">
        <v>100000</v>
      </c>
      <c r="F24" s="162" t="s">
        <v>145</v>
      </c>
      <c r="G24" s="96"/>
      <c r="H24" s="177"/>
      <c r="I24" s="177"/>
      <c r="J24" s="177"/>
      <c r="K24" s="177"/>
      <c r="L24" s="96"/>
      <c r="M24" s="93"/>
      <c r="N24" s="93"/>
      <c r="O24" s="65"/>
      <c r="P24" s="97"/>
      <c r="Q24" s="65"/>
      <c r="R24" s="65"/>
      <c r="S24" s="65"/>
      <c r="T24" s="65"/>
      <c r="U24" s="65"/>
      <c r="V24" s="65"/>
      <c r="W24" s="65"/>
      <c r="X24" s="65"/>
      <c r="Y24" s="65"/>
      <c r="Z24" s="65"/>
      <c r="AA24" s="65"/>
    </row>
    <row r="25" spans="1:27" s="71" customFormat="1" ht="38.700000000000003" customHeight="1" thickBot="1">
      <c r="A25" s="93"/>
      <c r="B25" s="101" t="s">
        <v>69</v>
      </c>
      <c r="C25" s="100" t="s">
        <v>142</v>
      </c>
      <c r="D25" s="143">
        <v>0.6</v>
      </c>
      <c r="E25" s="143">
        <v>0.7</v>
      </c>
      <c r="F25" s="168">
        <f>((D25*D16)*D24+(E25*E16)*E24)/7</f>
        <v>64285.714285714283</v>
      </c>
      <c r="G25" s="171">
        <f>F25/F12</f>
        <v>1.7113262380361934E-2</v>
      </c>
      <c r="H25" s="176">
        <v>0.1</v>
      </c>
      <c r="I25" s="176"/>
      <c r="J25" s="176"/>
      <c r="K25" s="176"/>
      <c r="L25" s="96"/>
      <c r="M25" s="93"/>
      <c r="N25" s="93"/>
      <c r="O25" s="65"/>
      <c r="P25" s="97"/>
      <c r="Q25" s="65"/>
      <c r="R25" s="65"/>
      <c r="S25" s="65"/>
      <c r="T25" s="65"/>
      <c r="U25" s="65"/>
      <c r="V25" s="65"/>
      <c r="W25" s="65"/>
      <c r="X25" s="65"/>
      <c r="Y25" s="65"/>
      <c r="Z25" s="65"/>
      <c r="AA25" s="65"/>
    </row>
    <row r="26" spans="1:27" s="71" customFormat="1" ht="40.200000000000003" customHeight="1" thickBot="1">
      <c r="A26" s="93"/>
      <c r="B26" s="93"/>
      <c r="C26" s="96"/>
      <c r="D26" s="96">
        <f>8*20*8</f>
        <v>1280</v>
      </c>
      <c r="E26" s="96">
        <f>8*20*8</f>
        <v>1280</v>
      </c>
      <c r="F26" s="162" t="s">
        <v>145</v>
      </c>
      <c r="G26" s="96"/>
      <c r="H26" s="177"/>
      <c r="I26" s="177"/>
      <c r="J26" s="177"/>
      <c r="K26" s="177"/>
      <c r="L26" s="96"/>
      <c r="M26" s="93"/>
      <c r="N26" s="93"/>
      <c r="O26" s="65"/>
      <c r="P26" s="97"/>
      <c r="Q26" s="65"/>
      <c r="R26" s="65"/>
      <c r="S26" s="65"/>
      <c r="T26" s="65"/>
      <c r="U26" s="65"/>
      <c r="V26" s="65"/>
      <c r="W26" s="65"/>
      <c r="X26" s="65"/>
      <c r="Y26" s="65"/>
      <c r="Z26" s="65"/>
      <c r="AA26" s="65"/>
    </row>
    <row r="27" spans="1:27" ht="40.200000000000003" customHeight="1" thickBot="1">
      <c r="A27" s="93"/>
      <c r="B27" s="101" t="s">
        <v>103</v>
      </c>
      <c r="C27" s="99" t="s">
        <v>129</v>
      </c>
      <c r="D27" s="143">
        <f>200/4.3</f>
        <v>46.511627906976749</v>
      </c>
      <c r="E27" s="143">
        <f>250/4.3</f>
        <v>58.139534883720934</v>
      </c>
      <c r="F27" s="168">
        <f>((D27*D16)*D26+(E27*E16)*E26)/7</f>
        <v>65913.621262458473</v>
      </c>
      <c r="G27" s="171">
        <f>F27/F12</f>
        <v>1.7546621479399522E-2</v>
      </c>
      <c r="H27" s="176">
        <v>0.1</v>
      </c>
      <c r="I27" s="176"/>
      <c r="J27" s="176"/>
      <c r="K27" s="176"/>
      <c r="L27" s="96"/>
      <c r="M27" s="93"/>
      <c r="N27" s="93"/>
      <c r="P27" s="97"/>
    </row>
    <row r="28" spans="1:27" s="71" customFormat="1" ht="40.200000000000003" customHeight="1" thickBot="1">
      <c r="A28" s="93"/>
      <c r="B28" s="93"/>
      <c r="C28" s="96"/>
      <c r="D28" s="96" t="s">
        <v>132</v>
      </c>
      <c r="E28" s="96" t="s">
        <v>133</v>
      </c>
      <c r="F28" s="96"/>
      <c r="G28" s="96"/>
      <c r="H28" s="177"/>
      <c r="I28" s="177"/>
      <c r="J28" s="177"/>
      <c r="K28" s="177"/>
      <c r="L28" s="96"/>
      <c r="M28" s="93"/>
      <c r="N28" s="93"/>
      <c r="O28" s="65"/>
      <c r="P28" s="97"/>
      <c r="Q28" s="65"/>
      <c r="R28" s="65"/>
      <c r="S28" s="65"/>
      <c r="T28" s="65"/>
      <c r="U28" s="65"/>
      <c r="V28" s="65"/>
      <c r="W28" s="65"/>
      <c r="X28" s="65"/>
      <c r="Y28" s="65"/>
      <c r="Z28" s="65"/>
      <c r="AA28" s="65"/>
    </row>
    <row r="29" spans="1:27" s="71" customFormat="1" ht="38.700000000000003" customHeight="1" thickBot="1">
      <c r="A29" s="93"/>
      <c r="B29" s="101" t="s">
        <v>140</v>
      </c>
      <c r="C29" s="100" t="s">
        <v>141</v>
      </c>
      <c r="D29" s="143"/>
      <c r="E29" s="143"/>
      <c r="F29" s="96"/>
      <c r="G29" s="96"/>
      <c r="H29" s="177"/>
      <c r="I29" s="177"/>
      <c r="J29" s="177"/>
      <c r="K29" s="177"/>
      <c r="L29" s="96"/>
      <c r="M29" s="93"/>
      <c r="N29" s="93"/>
      <c r="O29" s="65"/>
      <c r="P29" s="97"/>
      <c r="Q29" s="65"/>
      <c r="R29" s="65"/>
      <c r="S29" s="65"/>
      <c r="T29" s="65"/>
      <c r="U29" s="65"/>
      <c r="V29" s="65"/>
      <c r="W29" s="65"/>
      <c r="X29" s="65"/>
      <c r="Y29" s="65"/>
      <c r="Z29" s="65"/>
      <c r="AA29" s="65"/>
    </row>
    <row r="30" spans="1:27" s="71" customFormat="1" ht="40.200000000000003" customHeight="1" thickBot="1">
      <c r="A30" s="93"/>
      <c r="B30" s="93"/>
      <c r="C30" s="96"/>
      <c r="D30" s="96" t="s">
        <v>132</v>
      </c>
      <c r="E30" s="96" t="s">
        <v>133</v>
      </c>
      <c r="F30" s="96"/>
      <c r="G30" s="96"/>
      <c r="H30" s="177"/>
      <c r="I30" s="177"/>
      <c r="J30" s="177"/>
      <c r="K30" s="177"/>
      <c r="L30" s="96"/>
      <c r="M30" s="93"/>
      <c r="N30" s="93"/>
      <c r="O30" s="65"/>
      <c r="P30" s="97"/>
      <c r="Q30" s="65"/>
      <c r="R30" s="65"/>
      <c r="S30" s="65"/>
      <c r="T30" s="65"/>
      <c r="U30" s="65"/>
      <c r="V30" s="65"/>
      <c r="W30" s="65"/>
      <c r="X30" s="65"/>
      <c r="Y30" s="65"/>
      <c r="Z30" s="65"/>
      <c r="AA30" s="65"/>
    </row>
    <row r="31" spans="1:27" s="71" customFormat="1" ht="38.700000000000003" customHeight="1" thickBot="1">
      <c r="A31" s="93"/>
      <c r="B31" s="101" t="s">
        <v>122</v>
      </c>
      <c r="C31" s="100" t="s">
        <v>131</v>
      </c>
      <c r="D31" s="143"/>
      <c r="E31" s="143"/>
      <c r="F31" s="96"/>
      <c r="G31" s="96"/>
      <c r="H31" s="177"/>
      <c r="I31" s="177"/>
      <c r="J31" s="177"/>
      <c r="K31" s="177"/>
      <c r="L31" s="96"/>
      <c r="M31" s="93"/>
      <c r="N31" s="93"/>
      <c r="O31" s="65"/>
      <c r="P31" s="97"/>
      <c r="Q31" s="65"/>
      <c r="R31" s="65"/>
      <c r="S31" s="65"/>
      <c r="T31" s="65"/>
      <c r="U31" s="65"/>
      <c r="V31" s="65"/>
      <c r="W31" s="65"/>
      <c r="X31" s="65"/>
      <c r="Y31" s="65"/>
      <c r="Z31" s="65"/>
      <c r="AA31" s="65"/>
    </row>
    <row r="32" spans="1:27" s="71" customFormat="1" ht="40.200000000000003" customHeight="1" thickBot="1">
      <c r="A32" s="93"/>
      <c r="B32" s="93"/>
      <c r="C32" s="96"/>
      <c r="D32" s="96" t="s">
        <v>132</v>
      </c>
      <c r="E32" s="96" t="s">
        <v>133</v>
      </c>
      <c r="F32" s="96"/>
      <c r="G32" s="96"/>
      <c r="H32" s="177"/>
      <c r="I32" s="177"/>
      <c r="J32" s="177"/>
      <c r="K32" s="177"/>
      <c r="L32" s="96"/>
      <c r="M32" s="93"/>
      <c r="N32" s="93"/>
      <c r="O32" s="65"/>
      <c r="P32" s="97"/>
      <c r="Q32" s="65"/>
      <c r="R32" s="65"/>
      <c r="S32" s="65"/>
      <c r="T32" s="65"/>
      <c r="U32" s="65"/>
      <c r="V32" s="65"/>
      <c r="W32" s="65"/>
      <c r="X32" s="65"/>
      <c r="Y32" s="65"/>
      <c r="Z32" s="65"/>
      <c r="AA32" s="65"/>
    </row>
    <row r="33" spans="1:27" ht="40.200000000000003" customHeight="1" thickBot="1">
      <c r="A33" s="93"/>
      <c r="B33" s="101" t="s">
        <v>123</v>
      </c>
      <c r="C33" s="99" t="s">
        <v>130</v>
      </c>
      <c r="D33" s="143"/>
      <c r="E33" s="143"/>
      <c r="F33" s="96"/>
      <c r="G33" s="96"/>
      <c r="H33" s="177"/>
      <c r="I33" s="177"/>
      <c r="J33" s="177"/>
      <c r="K33" s="177"/>
      <c r="L33" s="96"/>
      <c r="M33" s="93"/>
      <c r="N33" s="93"/>
      <c r="P33" s="97"/>
    </row>
    <row r="34" spans="1:27" s="71" customFormat="1" ht="40.200000000000003" customHeight="1" thickBot="1">
      <c r="A34" s="93"/>
      <c r="B34" s="93"/>
      <c r="C34" s="96"/>
      <c r="D34" s="96" t="s">
        <v>132</v>
      </c>
      <c r="E34" s="96" t="s">
        <v>133</v>
      </c>
      <c r="F34" s="96"/>
      <c r="G34" s="96"/>
      <c r="H34" s="177"/>
      <c r="I34" s="177"/>
      <c r="J34" s="177"/>
      <c r="K34" s="177"/>
      <c r="L34" s="96"/>
      <c r="M34" s="93"/>
      <c r="N34" s="93"/>
      <c r="O34" s="65"/>
      <c r="P34" s="97"/>
      <c r="Q34" s="65"/>
      <c r="R34" s="65"/>
      <c r="S34" s="65"/>
      <c r="T34" s="65"/>
      <c r="U34" s="65"/>
      <c r="V34" s="65"/>
      <c r="W34" s="65"/>
      <c r="X34" s="65"/>
      <c r="Y34" s="65"/>
      <c r="Z34" s="65"/>
      <c r="AA34" s="65"/>
    </row>
    <row r="35" spans="1:27" s="71" customFormat="1" ht="38.700000000000003" customHeight="1" thickBot="1">
      <c r="A35" s="93"/>
      <c r="B35" s="101" t="s">
        <v>136</v>
      </c>
      <c r="C35" s="100" t="s">
        <v>139</v>
      </c>
      <c r="D35" s="143"/>
      <c r="E35" s="143"/>
      <c r="F35" s="96"/>
      <c r="G35" s="96"/>
      <c r="H35" s="177"/>
      <c r="I35" s="177"/>
      <c r="J35" s="177"/>
      <c r="K35" s="177"/>
      <c r="L35" s="96"/>
      <c r="M35" s="93"/>
      <c r="N35" s="93"/>
      <c r="O35" s="65"/>
      <c r="P35" s="97"/>
      <c r="Q35" s="65"/>
      <c r="R35" s="65"/>
      <c r="S35" s="65"/>
      <c r="T35" s="65"/>
      <c r="U35" s="65"/>
      <c r="V35" s="65"/>
      <c r="W35" s="65"/>
      <c r="X35" s="65"/>
      <c r="Y35" s="65"/>
      <c r="Z35" s="65"/>
      <c r="AA35" s="65"/>
    </row>
    <row r="36" spans="1:27" s="71" customFormat="1" ht="40.200000000000003" customHeight="1" thickBot="1">
      <c r="A36" s="93"/>
      <c r="B36" s="93"/>
      <c r="C36" s="96"/>
      <c r="D36" s="96" t="s">
        <v>132</v>
      </c>
      <c r="E36" s="96" t="s">
        <v>133</v>
      </c>
      <c r="F36" s="96"/>
      <c r="G36" s="96"/>
      <c r="H36" s="177"/>
      <c r="I36" s="177"/>
      <c r="J36" s="177"/>
      <c r="K36" s="177"/>
      <c r="L36" s="96"/>
      <c r="M36" s="93"/>
      <c r="N36" s="93"/>
      <c r="O36" s="65"/>
      <c r="P36" s="97"/>
      <c r="Q36" s="65"/>
      <c r="R36" s="65"/>
      <c r="S36" s="65"/>
      <c r="T36" s="65"/>
      <c r="U36" s="65"/>
      <c r="V36" s="65"/>
      <c r="W36" s="65"/>
      <c r="X36" s="65"/>
      <c r="Y36" s="65"/>
      <c r="Z36" s="65"/>
      <c r="AA36" s="65"/>
    </row>
    <row r="37" spans="1:27" ht="40.200000000000003" customHeight="1" thickBot="1">
      <c r="A37" s="93"/>
      <c r="B37" s="101" t="s">
        <v>138</v>
      </c>
      <c r="C37" s="99" t="s">
        <v>137</v>
      </c>
      <c r="D37" s="143"/>
      <c r="E37" s="143"/>
      <c r="F37" s="96"/>
      <c r="G37" s="96"/>
      <c r="H37" s="177"/>
      <c r="I37" s="177"/>
      <c r="J37" s="177"/>
      <c r="K37" s="177"/>
      <c r="L37" s="96"/>
      <c r="M37" s="93"/>
      <c r="N37" s="93"/>
      <c r="P37" s="97"/>
    </row>
    <row r="38" spans="1:27" s="74" customFormat="1" ht="40.200000000000003" customHeight="1">
      <c r="B38" s="94"/>
      <c r="C38" s="155" t="s">
        <v>104</v>
      </c>
      <c r="D38" s="94"/>
      <c r="E38" s="94"/>
      <c r="F38" s="94"/>
      <c r="G38" s="94"/>
      <c r="H38" s="178"/>
      <c r="I38" s="178"/>
      <c r="J38" s="178"/>
      <c r="K38" s="178"/>
      <c r="L38" s="96"/>
      <c r="M38" s="94"/>
      <c r="N38" s="94"/>
      <c r="P38" s="98"/>
    </row>
    <row r="39" spans="1:27" s="74" customFormat="1" ht="22.2" customHeight="1">
      <c r="B39" s="94"/>
      <c r="C39" s="156" t="s">
        <v>105</v>
      </c>
      <c r="D39" s="94"/>
      <c r="E39" s="94"/>
      <c r="F39" s="94"/>
      <c r="G39" s="94"/>
      <c r="H39" s="178"/>
      <c r="I39" s="178"/>
      <c r="J39" s="178"/>
      <c r="K39" s="178"/>
      <c r="L39" s="96"/>
      <c r="M39" s="94"/>
      <c r="N39" s="94"/>
      <c r="P39" s="98"/>
    </row>
    <row r="40" spans="1:27" s="74" customFormat="1" ht="25.2" customHeight="1">
      <c r="B40" s="103"/>
      <c r="C40" s="111" t="s">
        <v>98</v>
      </c>
      <c r="D40" s="105"/>
      <c r="E40" s="105"/>
      <c r="F40" s="105"/>
      <c r="G40" s="105"/>
      <c r="H40" s="179"/>
      <c r="I40" s="179"/>
      <c r="J40" s="179"/>
      <c r="K40" s="179"/>
      <c r="L40" s="105"/>
      <c r="M40" s="106"/>
      <c r="N40" s="106"/>
    </row>
    <row r="41" spans="1:27" s="74" customFormat="1" ht="25.2" customHeight="1" thickBot="1">
      <c r="B41" s="103"/>
      <c r="C41" s="104"/>
      <c r="D41" s="107" t="s">
        <v>97</v>
      </c>
      <c r="E41" s="105"/>
      <c r="F41" s="105"/>
      <c r="G41" s="105"/>
      <c r="H41" s="179"/>
      <c r="I41" s="179"/>
      <c r="J41" s="179"/>
      <c r="K41" s="179"/>
      <c r="L41" s="105"/>
      <c r="M41" s="106"/>
      <c r="N41" s="106"/>
    </row>
    <row r="42" spans="1:27" s="62" customFormat="1" ht="26.7" customHeight="1" thickBot="1">
      <c r="C42" s="109" t="s">
        <v>94</v>
      </c>
      <c r="D42" s="114"/>
      <c r="E42" s="114"/>
      <c r="F42" s="65"/>
      <c r="G42" s="65"/>
      <c r="H42" s="172"/>
      <c r="I42" s="172"/>
      <c r="J42" s="172"/>
      <c r="K42" s="172"/>
      <c r="L42" s="65"/>
      <c r="M42" s="90"/>
      <c r="N42" s="90"/>
    </row>
    <row r="43" spans="1:27" s="62" customFormat="1" ht="26.7" customHeight="1" thickBot="1">
      <c r="C43" s="66"/>
      <c r="D43" s="107" t="s">
        <v>95</v>
      </c>
      <c r="E43" s="108" t="s">
        <v>96</v>
      </c>
      <c r="F43" s="108"/>
      <c r="G43" s="108"/>
      <c r="H43" s="180"/>
      <c r="I43" s="180"/>
      <c r="J43" s="180"/>
      <c r="K43" s="180"/>
      <c r="L43" s="65"/>
      <c r="M43" s="90"/>
      <c r="N43" s="90"/>
    </row>
    <row r="44" spans="1:27" s="74" customFormat="1" ht="25.2" customHeight="1" thickBot="1">
      <c r="B44" s="103"/>
      <c r="C44" s="109" t="s">
        <v>99</v>
      </c>
      <c r="D44" s="124"/>
      <c r="E44" s="125"/>
      <c r="F44" s="161"/>
      <c r="G44" s="161"/>
      <c r="H44" s="176"/>
      <c r="I44" s="176"/>
      <c r="J44" s="176"/>
      <c r="K44" s="176"/>
      <c r="L44" s="105"/>
      <c r="M44" s="106"/>
      <c r="N44" s="106"/>
    </row>
    <row r="45" spans="1:27" s="74" customFormat="1" ht="25.2" customHeight="1" thickBot="1">
      <c r="B45" s="103"/>
      <c r="C45" s="104"/>
      <c r="D45" s="107" t="s">
        <v>95</v>
      </c>
      <c r="E45" s="108" t="s">
        <v>96</v>
      </c>
      <c r="F45" s="108"/>
      <c r="G45" s="108"/>
      <c r="H45" s="180"/>
      <c r="I45" s="180"/>
      <c r="J45" s="180"/>
      <c r="K45" s="180"/>
      <c r="L45" s="105"/>
      <c r="M45" s="106"/>
      <c r="N45" s="106"/>
    </row>
    <row r="46" spans="1:27" s="74" customFormat="1" ht="25.2" customHeight="1" thickBot="1">
      <c r="B46" s="103"/>
      <c r="C46" s="110" t="s">
        <v>93</v>
      </c>
      <c r="D46" s="124"/>
      <c r="E46" s="125"/>
      <c r="F46" s="161"/>
      <c r="G46" s="161"/>
      <c r="H46" s="176"/>
      <c r="I46" s="176"/>
      <c r="J46" s="176"/>
      <c r="K46" s="176"/>
      <c r="L46" s="105"/>
      <c r="M46" s="106"/>
      <c r="N46" s="106"/>
    </row>
    <row r="58" spans="4:11">
      <c r="D58" s="65"/>
    </row>
    <row r="59" spans="4:11" ht="18">
      <c r="D59" s="159"/>
    </row>
    <row r="60" spans="4:11" ht="17.7" customHeight="1">
      <c r="D60" s="65"/>
      <c r="E60" s="65" t="s">
        <v>112</v>
      </c>
    </row>
    <row r="61" spans="4:11" ht="18" customHeight="1">
      <c r="D61" s="160"/>
      <c r="E61" s="160" t="s">
        <v>117</v>
      </c>
      <c r="F61" s="160"/>
      <c r="G61" s="160"/>
      <c r="H61" s="181"/>
      <c r="I61" s="181"/>
      <c r="J61" s="181"/>
      <c r="K61" s="181"/>
    </row>
  </sheetData>
  <mergeCells count="3">
    <mergeCell ref="B2:C2"/>
    <mergeCell ref="D3:L5"/>
    <mergeCell ref="B5:C5"/>
  </mergeCells>
  <pageMargins left="0.23622047244094491" right="3.937007874015748E-2" top="0.74803149606299213" bottom="0.74803149606299213" header="0.31496062992125984" footer="0.31496062992125984"/>
  <pageSetup paperSize="9" scale="2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4886B-FB0D-4C5A-A47E-C95A666E2DF7}">
  <sheetPr codeName="Arkusz7">
    <pageSetUpPr fitToPage="1"/>
  </sheetPr>
  <dimension ref="B1:G20"/>
  <sheetViews>
    <sheetView view="pageBreakPreview" zoomScale="55" zoomScaleNormal="55" zoomScaleSheetLayoutView="55" zoomScalePageLayoutView="10" workbookViewId="0">
      <selection activeCell="I10" sqref="I10"/>
    </sheetView>
  </sheetViews>
  <sheetFormatPr defaultColWidth="8.69921875" defaultRowHeight="15.6"/>
  <cols>
    <col min="1" max="1" width="6.69921875" style="65" customWidth="1"/>
    <col min="2" max="2" width="6.69921875" style="62" customWidth="1"/>
    <col min="3" max="3" width="74.19921875" style="66" customWidth="1"/>
    <col min="4" max="4" width="18.69921875" style="67" customWidth="1"/>
    <col min="5" max="5" width="19.5" style="65" customWidth="1"/>
    <col min="6" max="6" width="24.5" style="65" customWidth="1"/>
    <col min="7" max="7" width="21.19921875" style="90" customWidth="1"/>
    <col min="8" max="16384" width="8.69921875" style="65"/>
  </cols>
  <sheetData>
    <row r="1" spans="2:7" ht="27.6" customHeight="1" thickBot="1">
      <c r="B1" s="157" t="s">
        <v>110</v>
      </c>
      <c r="G1" s="141" t="s">
        <v>102</v>
      </c>
    </row>
    <row r="2" spans="2:7" ht="97.95" customHeight="1" thickBot="1">
      <c r="B2" s="127"/>
      <c r="C2" s="128"/>
      <c r="D2" s="129" t="s">
        <v>106</v>
      </c>
      <c r="E2" s="130" t="s">
        <v>108</v>
      </c>
      <c r="F2" s="131" t="s">
        <v>107</v>
      </c>
      <c r="G2" s="130" t="s">
        <v>84</v>
      </c>
    </row>
    <row r="3" spans="2:7" ht="87.6" customHeight="1">
      <c r="B3" s="132" t="s">
        <v>74</v>
      </c>
      <c r="C3" s="133" t="s">
        <v>109</v>
      </c>
      <c r="D3" s="144">
        <f>SUM(D4:D19)</f>
        <v>0</v>
      </c>
      <c r="E3" s="144">
        <f>SUM(E4:E19)</f>
        <v>0</v>
      </c>
      <c r="F3" s="145">
        <f>SUM(F4:F19)</f>
        <v>0</v>
      </c>
      <c r="G3" s="146">
        <f>SUM(G4:G19)</f>
        <v>0</v>
      </c>
    </row>
    <row r="4" spans="2:7" ht="45" customHeight="1">
      <c r="B4" s="134" t="s">
        <v>75</v>
      </c>
      <c r="C4" s="135" t="s">
        <v>92</v>
      </c>
      <c r="D4" s="147"/>
      <c r="E4" s="147"/>
      <c r="F4" s="148"/>
      <c r="G4" s="149">
        <f>SUM(D4:F4)</f>
        <v>0</v>
      </c>
    </row>
    <row r="5" spans="2:7" ht="45" customHeight="1">
      <c r="B5" s="134" t="s">
        <v>76</v>
      </c>
      <c r="C5" s="136" t="s">
        <v>101</v>
      </c>
      <c r="D5" s="150"/>
      <c r="E5" s="150"/>
      <c r="F5" s="151"/>
      <c r="G5" s="149">
        <f t="shared" ref="G5:G19" si="0">SUM(D5:F5)</f>
        <v>0</v>
      </c>
    </row>
    <row r="6" spans="2:7" ht="45" customHeight="1">
      <c r="B6" s="134" t="s">
        <v>77</v>
      </c>
      <c r="C6" s="136" t="s">
        <v>101</v>
      </c>
      <c r="D6" s="150"/>
      <c r="E6" s="150"/>
      <c r="F6" s="151"/>
      <c r="G6" s="149">
        <f>SUM(D6:F6)</f>
        <v>0</v>
      </c>
    </row>
    <row r="7" spans="2:7" ht="45" customHeight="1">
      <c r="B7" s="134"/>
      <c r="C7" s="136" t="s">
        <v>101</v>
      </c>
      <c r="D7" s="150"/>
      <c r="E7" s="150"/>
      <c r="F7" s="151"/>
      <c r="G7" s="149">
        <f t="shared" si="0"/>
        <v>0</v>
      </c>
    </row>
    <row r="8" spans="2:7" ht="45" customHeight="1">
      <c r="B8" s="134"/>
      <c r="C8" s="136" t="s">
        <v>101</v>
      </c>
      <c r="D8" s="150"/>
      <c r="E8" s="150"/>
      <c r="F8" s="151"/>
      <c r="G8" s="149">
        <f t="shared" si="0"/>
        <v>0</v>
      </c>
    </row>
    <row r="9" spans="2:7" ht="45" customHeight="1">
      <c r="B9" s="134"/>
      <c r="C9" s="136" t="s">
        <v>101</v>
      </c>
      <c r="D9" s="150"/>
      <c r="E9" s="150"/>
      <c r="F9" s="151"/>
      <c r="G9" s="149">
        <f t="shared" si="0"/>
        <v>0</v>
      </c>
    </row>
    <row r="10" spans="2:7" ht="45" customHeight="1">
      <c r="B10" s="134"/>
      <c r="C10" s="136" t="s">
        <v>101</v>
      </c>
      <c r="D10" s="150"/>
      <c r="E10" s="150"/>
      <c r="F10" s="151"/>
      <c r="G10" s="149">
        <f t="shared" si="0"/>
        <v>0</v>
      </c>
    </row>
    <row r="11" spans="2:7" ht="45" customHeight="1">
      <c r="B11" s="134"/>
      <c r="C11" s="136" t="s">
        <v>101</v>
      </c>
      <c r="D11" s="150"/>
      <c r="E11" s="150"/>
      <c r="F11" s="151"/>
      <c r="G11" s="149">
        <f t="shared" si="0"/>
        <v>0</v>
      </c>
    </row>
    <row r="12" spans="2:7" ht="45" customHeight="1">
      <c r="B12" s="137"/>
      <c r="C12" s="136" t="s">
        <v>101</v>
      </c>
      <c r="D12" s="150"/>
      <c r="E12" s="150"/>
      <c r="F12" s="151"/>
      <c r="G12" s="149">
        <f t="shared" si="0"/>
        <v>0</v>
      </c>
    </row>
    <row r="13" spans="2:7" ht="45" customHeight="1">
      <c r="B13" s="137"/>
      <c r="C13" s="136" t="s">
        <v>101</v>
      </c>
      <c r="D13" s="150"/>
      <c r="E13" s="150"/>
      <c r="F13" s="151"/>
      <c r="G13" s="149">
        <f t="shared" si="0"/>
        <v>0</v>
      </c>
    </row>
    <row r="14" spans="2:7" ht="45" customHeight="1">
      <c r="B14" s="138"/>
      <c r="C14" s="136" t="s">
        <v>101</v>
      </c>
      <c r="D14" s="150"/>
      <c r="E14" s="150"/>
      <c r="F14" s="151"/>
      <c r="G14" s="149">
        <f>SUM(D14:F14)</f>
        <v>0</v>
      </c>
    </row>
    <row r="15" spans="2:7" ht="45" customHeight="1">
      <c r="B15" s="138"/>
      <c r="C15" s="136" t="s">
        <v>101</v>
      </c>
      <c r="D15" s="150"/>
      <c r="E15" s="150"/>
      <c r="F15" s="151"/>
      <c r="G15" s="149">
        <f t="shared" si="0"/>
        <v>0</v>
      </c>
    </row>
    <row r="16" spans="2:7" ht="45" customHeight="1">
      <c r="B16" s="138"/>
      <c r="C16" s="136" t="s">
        <v>101</v>
      </c>
      <c r="D16" s="150"/>
      <c r="E16" s="150"/>
      <c r="F16" s="151"/>
      <c r="G16" s="149">
        <f t="shared" si="0"/>
        <v>0</v>
      </c>
    </row>
    <row r="17" spans="2:7" ht="45" customHeight="1">
      <c r="B17" s="138"/>
      <c r="C17" s="136" t="s">
        <v>101</v>
      </c>
      <c r="D17" s="150"/>
      <c r="E17" s="150"/>
      <c r="F17" s="151"/>
      <c r="G17" s="149">
        <f t="shared" si="0"/>
        <v>0</v>
      </c>
    </row>
    <row r="18" spans="2:7" ht="45" customHeight="1">
      <c r="B18" s="138"/>
      <c r="C18" s="136" t="s">
        <v>101</v>
      </c>
      <c r="D18" s="150"/>
      <c r="E18" s="150"/>
      <c r="F18" s="151"/>
      <c r="G18" s="149">
        <f t="shared" si="0"/>
        <v>0</v>
      </c>
    </row>
    <row r="19" spans="2:7" ht="45" customHeight="1" thickBot="1">
      <c r="B19" s="139"/>
      <c r="C19" s="140" t="s">
        <v>101</v>
      </c>
      <c r="D19" s="152"/>
      <c r="E19" s="152"/>
      <c r="F19" s="153"/>
      <c r="G19" s="154">
        <f t="shared" si="0"/>
        <v>0</v>
      </c>
    </row>
    <row r="20" spans="2:7" ht="18">
      <c r="C20" s="123" t="s">
        <v>111</v>
      </c>
    </row>
  </sheetData>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Arkusz1</vt:lpstr>
      <vt:lpstr>Arkusz1 (2)</vt:lpstr>
      <vt:lpstr>1.Wzór W</vt:lpstr>
      <vt:lpstr>2.Wyposażenie opcjonalne</vt:lpstr>
      <vt:lpstr>Wzór W (2)</vt:lpstr>
      <vt:lpstr>Serwis pogwarancyjny stare</vt:lpstr>
      <vt:lpstr>'2.Wyposażenie opcjonalne'!_Toc74638377</vt:lpstr>
      <vt:lpstr>'1.Wzór W'!Obszar_wydruku</vt:lpstr>
      <vt:lpstr>'2.Wyposażenie opcjonalne'!Obszar_wydruku</vt:lpstr>
      <vt:lpstr>'Serwis pogwarancyjny stare'!Obszar_wydruku</vt:lpstr>
      <vt:lpstr>'Wzór W (2)'!Obszar_wydruku</vt:lpstr>
    </vt:vector>
  </TitlesOfParts>
  <Company>PCC Intermodal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Darek</dc:creator>
  <cp:lastModifiedBy>Dariusz Jabłoński</cp:lastModifiedBy>
  <cp:lastPrinted>2021-12-20T08:59:06Z</cp:lastPrinted>
  <dcterms:created xsi:type="dcterms:W3CDTF">2011-05-24T11:02:07Z</dcterms:created>
  <dcterms:modified xsi:type="dcterms:W3CDTF">2021-12-22T09:27:29Z</dcterms:modified>
</cp:coreProperties>
</file>