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ablonski\Documents\PCC_Intermodal\Przetargi_2017_2023\Brzeg_Dolny_rozbudowa - fundament_II\07.12.2020\"/>
    </mc:Choice>
  </mc:AlternateContent>
  <xr:revisionPtr revIDLastSave="0" documentId="13_ncr:1_{009A469C-A315-4606-B133-2908C6EDEE48}" xr6:coauthVersionLast="43" xr6:coauthVersionMax="43" xr10:uidLastSave="{00000000-0000-0000-0000-000000000000}"/>
  <bookViews>
    <workbookView xWindow="-108" yWindow="-108" windowWidth="23256" windowHeight="12720" tabRatio="825" firstSheet="2" activeTab="2" xr2:uid="{00000000-000D-0000-FFFF-FFFF00000000}"/>
  </bookViews>
  <sheets>
    <sheet name="Arkusz1" sheetId="1" state="hidden" r:id="rId1"/>
    <sheet name="Arkusz1 (2)" sheetId="4" state="hidden" r:id="rId2"/>
    <sheet name="1.Wzór W" sheetId="14" r:id="rId3"/>
    <sheet name="Wzór W (2)" sheetId="13" state="hidden" r:id="rId4"/>
    <sheet name="Serwis pogwarancyjny stare" sheetId="6" state="hidden" r:id="rId5"/>
  </sheets>
  <definedNames>
    <definedName name="_xlnm.Print_Area" localSheetId="2">'1.Wzór W'!$B$1:$F$35</definedName>
    <definedName name="_xlnm.Print_Area" localSheetId="4">'Serwis pogwarancyjny stare'!$A$1:$G$22</definedName>
    <definedName name="_xlnm.Print_Area" localSheetId="3">'Wzór W (2)'!$A$1:$L$63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4" l="1"/>
  <c r="F31" i="14"/>
  <c r="E31" i="14"/>
  <c r="E27" i="14" l="1"/>
  <c r="E18" i="14" l="1"/>
  <c r="E30" i="14" l="1"/>
  <c r="E21" i="14"/>
  <c r="E24" i="14" l="1"/>
  <c r="E27" i="13" l="1"/>
  <c r="D27" i="13"/>
  <c r="E26" i="13"/>
  <c r="D26" i="13"/>
  <c r="F25" i="13"/>
  <c r="E22" i="13"/>
  <c r="D22" i="13"/>
  <c r="F18" i="13"/>
  <c r="F27" i="13" l="1"/>
  <c r="F22" i="13"/>
  <c r="J12" i="13" l="1"/>
  <c r="K12" i="13"/>
  <c r="F12" i="13"/>
  <c r="G18" i="13" s="1"/>
  <c r="L12" i="13"/>
  <c r="G22" i="13" l="1"/>
  <c r="G25" i="13"/>
  <c r="G27" i="13"/>
  <c r="D3" i="6" l="1"/>
  <c r="E3" i="6"/>
  <c r="F3" i="6"/>
  <c r="G4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" i="6" l="1"/>
</calcChain>
</file>

<file path=xl/sharedStrings.xml><?xml version="1.0" encoding="utf-8"?>
<sst xmlns="http://schemas.openxmlformats.org/spreadsheetml/2006/main" count="367" uniqueCount="174">
  <si>
    <t>cena netto</t>
  </si>
  <si>
    <t xml:space="preserve">koszty serwisowania </t>
  </si>
  <si>
    <t>koszt robocizny</t>
  </si>
  <si>
    <t>koszt materiałów / części</t>
  </si>
  <si>
    <t>przedział mth od …. do ……</t>
  </si>
  <si>
    <t>przedział mth od 0    do ……</t>
  </si>
  <si>
    <t>przedział mth od …. do 10.000 mth</t>
  </si>
  <si>
    <t>OPCJA nr 1 CENA PODSTAWOWA</t>
  </si>
  <si>
    <t>wyszczegónienie</t>
  </si>
  <si>
    <t>Należy dokonać wyszczególnienia kosztów, o ile nie występują w standardzie (w cenie podstawowej)                                                 [w kolumnie cena netto wpisać: standard lub podać cenę]</t>
  </si>
  <si>
    <t>Załącznik nr 1 do specyfikacji / Załącznik nr 1 do Umowy</t>
  </si>
  <si>
    <t>OPCJA nr 1 WYPOSAŻENIE DODATKOWE</t>
  </si>
  <si>
    <t>- dodatkowe miejsce siedzące w kabinie,</t>
  </si>
  <si>
    <t>- podkładka do pisania z lampką,</t>
  </si>
  <si>
    <t>- osłona przeciwsłoneczna na przedniej szybie,</t>
  </si>
  <si>
    <t>- osłona przeciwsłoneczna na oknie dachowym,</t>
  </si>
  <si>
    <t>- elektroniczny układ przeciążenia, układ ważenia,</t>
  </si>
  <si>
    <t>- licznik kontenerów z funkcją zerowania,</t>
  </si>
  <si>
    <t>- dodatkowe oświetlenie robocze, 2 szt, 70 W, mocowane na wysięgniku,</t>
  </si>
  <si>
    <t>- dodatkowe oświetlenie robocze, 2 szt, 70 W, mocowane na chwytniku,</t>
  </si>
  <si>
    <t>- dodatkowe oświetlenie robocze, 4 szt, 70 W, mocowane na błotnikach,</t>
  </si>
  <si>
    <t>- zamykany na klucz wlew paliwa,</t>
  </si>
  <si>
    <t>- grzałka silnika,</t>
  </si>
  <si>
    <t>- pneumatyczny sygnał dźwiękowy,</t>
  </si>
  <si>
    <t>- dodatkowy filtr powietrza w kabinie,</t>
  </si>
  <si>
    <t>- podwyższony chwyt powietrza do silnika,</t>
  </si>
  <si>
    <t>- wstępny filtr powietrza silnika,</t>
  </si>
  <si>
    <t>- możliwość wyboru koloru urządzenia,</t>
  </si>
  <si>
    <t>- automatyczny rozsuw na 30',</t>
  </si>
  <si>
    <t>- blokada obrotu zapobiegająca uderzeniu chwytnika w wysięgnik</t>
  </si>
  <si>
    <t>- klimatyzacja,</t>
  </si>
  <si>
    <t>- haki pomocnicze w narożach chwytnika,</t>
  </si>
  <si>
    <t>- gniazdo 12 V w kabinie operatora,</t>
  </si>
  <si>
    <t>- hak holowniczy,</t>
  </si>
  <si>
    <t>- sygnał dźwiękowy cofania,</t>
  </si>
  <si>
    <t>- czujnik cofania,</t>
  </si>
  <si>
    <t>- czujnik niskiego stanu oleju,</t>
  </si>
  <si>
    <t>- sygnał włączonego biegu wstecznego</t>
  </si>
  <si>
    <t>- centralny układ smarowania,</t>
  </si>
  <si>
    <t>- opony typu slick,</t>
  </si>
  <si>
    <t>- system podgrzewania oleju hydraulicznego,</t>
  </si>
  <si>
    <t>demontowany spreader do przeładunku nadwozi wymiennych i naczep (piggy-back), ELME 953</t>
  </si>
  <si>
    <t>OPCJA nr 2 CENA PODSTAWOWA</t>
  </si>
  <si>
    <t>A1</t>
  </si>
  <si>
    <t>B1</t>
  </si>
  <si>
    <t>C1</t>
  </si>
  <si>
    <t>D1</t>
  </si>
  <si>
    <t>A2</t>
  </si>
  <si>
    <t>B2</t>
  </si>
  <si>
    <t>C2</t>
  </si>
  <si>
    <t>wariant bez podpór</t>
  </si>
  <si>
    <t>wariant z podporami</t>
  </si>
  <si>
    <r>
      <rPr>
        <b/>
        <sz val="11"/>
        <rFont val="Arial"/>
        <family val="2"/>
        <charset val="238"/>
      </rPr>
      <t xml:space="preserve">Urządzenie Reachstacker </t>
    </r>
    <r>
      <rPr>
        <sz val="11"/>
        <rFont val="Arial"/>
        <family val="2"/>
        <charset val="238"/>
      </rPr>
      <t>45 ton w I rzędzie oraz do 27 ton przy odległości 6,2m od krawędzi nawierzchni do osi drugiego toru terminalowego, wg specyfikacji przedmiotu przetargu</t>
    </r>
  </si>
  <si>
    <r>
      <rPr>
        <b/>
        <sz val="11"/>
        <rFont val="Arial"/>
        <family val="2"/>
        <charset val="238"/>
      </rPr>
      <t xml:space="preserve">Urządzenie Reachstacker  </t>
    </r>
    <r>
      <rPr>
        <sz val="11"/>
        <rFont val="Arial"/>
        <family val="2"/>
        <charset val="238"/>
      </rPr>
      <t>45 ton w I rzędzie oraz do 30 ton przy odległości 6,2m od krawędzi nawierzchni do osi drugiego toru terminalowego wyposażenie wg specyfikacji</t>
    </r>
  </si>
  <si>
    <t>suma pozycji od 1 do 30</t>
  </si>
  <si>
    <t>cena danej pozycji netto</t>
  </si>
  <si>
    <t>Koszty wg przepracowanych mth urządzenia</t>
  </si>
  <si>
    <t>koszty dojazdu serwisu do KUTNA</t>
  </si>
  <si>
    <t>E1</t>
  </si>
  <si>
    <t>koszty 1 roboczogodziny pracy serwisanta</t>
  </si>
  <si>
    <t>inne</t>
  </si>
  <si>
    <t>przedział mth od …. Do 6000 mth</t>
  </si>
  <si>
    <t>SUMA kosztów serwisowania OGÓŁEM do 6.000 mth                             [suma kosztów wykazanych poniżej w pozycjach jednostkowych]</t>
  </si>
  <si>
    <t>przedział mth od 6001 do ……</t>
  </si>
  <si>
    <t>SUMA kosztów serwisowania OGÓŁEM od 0 mth do 10.000 mth [suma kosztów wykazanych powyżej w pozycjach jednostkowych]</t>
  </si>
  <si>
    <t>SUMA kosztów serwisowania OGÓŁEM od 0 do 6.000 mth                             [suma kosztów wykazanych poniżej w pozycjach jednostkowych]</t>
  </si>
  <si>
    <t>D2</t>
  </si>
  <si>
    <t>E2</t>
  </si>
  <si>
    <t>Cr</t>
  </si>
  <si>
    <t>Cd</t>
  </si>
  <si>
    <t>Cp</t>
  </si>
  <si>
    <t>Cs</t>
  </si>
  <si>
    <t>Cena dojazdu serwisu do terminala kontenerowego</t>
  </si>
  <si>
    <t xml:space="preserve"> Cena 1 roboczogodziny pracy serwisanta</t>
  </si>
  <si>
    <t>L.p.</t>
  </si>
  <si>
    <t>1.</t>
  </si>
  <si>
    <t>2.</t>
  </si>
  <si>
    <t>3.</t>
  </si>
  <si>
    <t>Cena 1 szt urządzenia przeładunkowego reachstacker</t>
  </si>
  <si>
    <t>przedział mth od ……........... do …….............…</t>
  </si>
  <si>
    <t>przedział mth od 0                 do ……...........…</t>
  </si>
  <si>
    <t>koszt materiałów / części         [a]</t>
  </si>
  <si>
    <t>koszt robocizny                        [b]</t>
  </si>
  <si>
    <t>zryczałtowany koszt dojazdu          [c]</t>
  </si>
  <si>
    <t>RAZEM                     [a]+[b]+[c]</t>
  </si>
  <si>
    <t>ceny w EUR netto</t>
  </si>
  <si>
    <t>Cena serwisowania w okresie gwarancji</t>
  </si>
  <si>
    <t>SUMA serwisowania OGÓŁEM aż do zakończenia okresu gwarancji                                                                                [suma kosztów wykazanych poniżej w pozycjach jednostkowych]</t>
  </si>
  <si>
    <t>przedział mth od …. do zakończenia okresu gwarancji</t>
  </si>
  <si>
    <t>Załącznik nr 10 do specyfikacji</t>
  </si>
  <si>
    <t>Formularz oferty finalnej</t>
  </si>
  <si>
    <t>Formularz oferty do aukcji</t>
  </si>
  <si>
    <t>przedział mth od zakończenia okresu gwarancji do …</t>
  </si>
  <si>
    <t>Przewidywany okres dostępności części</t>
  </si>
  <si>
    <t>Model urządzenia</t>
  </si>
  <si>
    <t>data od</t>
  </si>
  <si>
    <t>data do</t>
  </si>
  <si>
    <t>nazwa modelu</t>
  </si>
  <si>
    <t>Oferent oświadcza, że przedmiotem oferty jest następujący model urządzenia wraz z przewidywanym okresem produkcji oraz dostępności części:</t>
  </si>
  <si>
    <t>Przewidywany okres produkcji modelu</t>
  </si>
  <si>
    <t>Wartość W</t>
  </si>
  <si>
    <t>przedział mth od ………..................... do ………...................</t>
  </si>
  <si>
    <t>strona 4/5</t>
  </si>
  <si>
    <t>Cp**</t>
  </si>
  <si>
    <t>* wg wyposażenia standardowego zgodnie ze Specyfikacją</t>
  </si>
  <si>
    <t>** cena dotyczy roboczogodziny jednego serwisanta</t>
  </si>
  <si>
    <t>materiały / części         [a]</t>
  </si>
  <si>
    <t>zryczałtowany dojazd          [c]</t>
  </si>
  <si>
    <t>robocizna       [b]</t>
  </si>
  <si>
    <t>SUMA za okres od zakończenia okresu gwarancji do uzyskania przebiegu 10 000 mth                                                                                [suma pozycji wykazanych poniżej w pozycjach jednostkowych]</t>
  </si>
  <si>
    <t>Tabela "Cena serwisu 1-go urządzenia w okresie od zakończenia gwarancji do 10 000 mth w [PLN]"***</t>
  </si>
  <si>
    <t>*** Określenie ceny serwisu po okresie gwarancji pełni wyłącznie funkcję informacyjną, nie stanowi natomiast składnika wzoru "W"</t>
  </si>
  <si>
    <t>…...................................................................................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</si>
  <si>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pola, w przypadku wpisywania cen należy podać wartość netto.</t>
  </si>
  <si>
    <t>Cl*</t>
  </si>
  <si>
    <t>Cena 1 szt lokomotywy (EUR)</t>
  </si>
  <si>
    <t>strona 1/5</t>
  </si>
  <si>
    <t xml:space="preserve">                                  podpis</t>
  </si>
  <si>
    <t>cena 1 szt lokomotywy DC</t>
  </si>
  <si>
    <t>cena 1 szt lokomotywy MS</t>
  </si>
  <si>
    <t>Cena serwisu 1 lokomotywy za 1 km  aż do P4</t>
  </si>
  <si>
    <t>Zakładany koszt serwisu 1 lokomotywy</t>
  </si>
  <si>
    <t>Cp4</t>
  </si>
  <si>
    <t>Cpk</t>
  </si>
  <si>
    <t>Wszystkie ceny w EUR</t>
  </si>
  <si>
    <t>współczynnik (zakładana kalkulacyjnie ilość km)</t>
  </si>
  <si>
    <t>zakładana ilość kilometrów rocznie</t>
  </si>
  <si>
    <t>średnia ważona cena lokomotywy</t>
  </si>
  <si>
    <t>średnia ważona cena serwisu</t>
  </si>
  <si>
    <t xml:space="preserve">Cena ryczałtowa za 1 roboczogodzinę (RBH) pracy serwisu </t>
  </si>
  <si>
    <t>Cena za pakiet kolizyjny</t>
  </si>
  <si>
    <t>Cena przeglądu P4 dla jednej lokomotywy</t>
  </si>
  <si>
    <t>dla DC</t>
  </si>
  <si>
    <t>dla MS</t>
  </si>
  <si>
    <t>ilość i struktura lokomotyw</t>
  </si>
  <si>
    <t>W = Cl + Cs + Cd + Cp</t>
  </si>
  <si>
    <t>Cet</t>
  </si>
  <si>
    <t>Cena za moduł dojazdowy</t>
  </si>
  <si>
    <t>Cmd</t>
  </si>
  <si>
    <t>Cena za utrzymanie systemów ETCS</t>
  </si>
  <si>
    <t>Cud</t>
  </si>
  <si>
    <t>Cena serwisu 1 lokomotywy za 1 km dla każdego kilometra powyżej średniej = 180 tys.</t>
  </si>
  <si>
    <r>
      <t xml:space="preserve">Cena ryczałtowa za 1 km dojazdu serwisu </t>
    </r>
    <r>
      <rPr>
        <b/>
        <sz val="12"/>
        <color rgb="FFFF0000"/>
        <rFont val="Arial"/>
        <family val="2"/>
        <charset val="238"/>
      </rPr>
      <t xml:space="preserve">do warsztatów Zamawiającego </t>
    </r>
  </si>
  <si>
    <r>
      <t xml:space="preserve">cena 1 szt lokomotywy 
</t>
    </r>
    <r>
      <rPr>
        <b/>
        <sz val="14"/>
        <rFont val="Arial"/>
        <family val="2"/>
        <charset val="238"/>
      </rPr>
      <t>DC</t>
    </r>
  </si>
  <si>
    <r>
      <t xml:space="preserve">cena 1 szt lokomotywy 
</t>
    </r>
    <r>
      <rPr>
        <b/>
        <sz val="14"/>
        <rFont val="Arial"/>
        <family val="2"/>
        <charset val="238"/>
      </rPr>
      <t>MS</t>
    </r>
  </si>
  <si>
    <t>średnia ważona zakładna cena</t>
  </si>
  <si>
    <t>waga składników</t>
  </si>
  <si>
    <t>ClDC</t>
  </si>
  <si>
    <t>ClMS</t>
  </si>
  <si>
    <t>CsDc</t>
  </si>
  <si>
    <t>CsMs</t>
  </si>
  <si>
    <t>ceny</t>
  </si>
  <si>
    <t>Załącznik nr 9 do specyfikacji</t>
  </si>
  <si>
    <t>udział ceny w stosunku do ceny za projekt</t>
  </si>
  <si>
    <t>Cena realizację przedmiotu przetargu</t>
  </si>
  <si>
    <t>Cena za nadzory autorskie - wizyta na terminalu</t>
  </si>
  <si>
    <t>Cn1</t>
  </si>
  <si>
    <t>Cn2</t>
  </si>
  <si>
    <t>Cn3</t>
  </si>
  <si>
    <t>Cnw</t>
  </si>
  <si>
    <t>zakładana ilość wizyt</t>
  </si>
  <si>
    <t>Cena za nadzory autorskie - 1h pracy projektatna</t>
  </si>
  <si>
    <t>Cena za nadzory autorskie - 1h pracy kierownika proj.</t>
  </si>
  <si>
    <t>zakładana ilość godzin pracy kierownika proj.</t>
  </si>
  <si>
    <t>zakładana ilość godzin prac projektanta</t>
  </si>
  <si>
    <t>Cena za nadzory autorskie - 1h pracy asystenta</t>
  </si>
  <si>
    <t>zakładana ilość godzin prac asystenta projektanta</t>
  </si>
  <si>
    <t>wartość wskaźnika "W" wylicza się wg nastąpującego wzoru:</t>
  </si>
  <si>
    <t>wartość w PLN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</si>
  <si>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pola. Ceny należy podać jako wartości netto.</t>
  </si>
  <si>
    <t>cen za nadzory (w stosunku do ceny za realizację projektu)</t>
  </si>
  <si>
    <t>…..............................................</t>
  </si>
  <si>
    <t>podpis</t>
  </si>
  <si>
    <t>W = Cp+5*Cnw+15*Cn1+25*Cn2+25*Cn3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</si>
</sst>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/mm/dd;@"/>
    <numFmt numFmtId="165" formatCode="#,##0.00_ ;\-#,##0.00\ "/>
    <numFmt numFmtId="166" formatCode="0.0%"/>
  </numFmts>
  <fonts count="48">
    <font>
      <sz val="11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b/>
      <sz val="20"/>
      <name val="Czcionka tekstu podstawowego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i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color rgb="FFFF0000"/>
      <name val="Arial"/>
      <family val="2"/>
      <charset val="238"/>
    </font>
    <font>
      <i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8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  <font>
      <b/>
      <sz val="12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1">
    <xf numFmtId="0" fontId="0" fillId="0" borderId="0" xfId="0"/>
    <xf numFmtId="0" fontId="2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left" vertical="top" wrapText="1" indent="1"/>
    </xf>
    <xf numFmtId="0" fontId="1" fillId="3" borderId="9" xfId="0" applyFont="1" applyFill="1" applyBorder="1" applyAlignment="1">
      <alignment horizontal="left" vertical="top" wrapText="1" indent="1"/>
    </xf>
    <xf numFmtId="0" fontId="0" fillId="0" borderId="0" xfId="0" applyBorder="1"/>
    <xf numFmtId="0" fontId="0" fillId="4" borderId="0" xfId="0" applyFill="1" applyBorder="1"/>
    <xf numFmtId="0" fontId="2" fillId="0" borderId="12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4" fillId="0" borderId="0" xfId="0" applyFont="1" applyBorder="1"/>
    <xf numFmtId="0" fontId="4" fillId="4" borderId="0" xfId="0" applyFont="1" applyFill="1"/>
    <xf numFmtId="0" fontId="0" fillId="4" borderId="0" xfId="0" applyFill="1"/>
    <xf numFmtId="0" fontId="6" fillId="3" borderId="9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 horizontal="left" vertical="top" wrapText="1" indent="1"/>
    </xf>
    <xf numFmtId="0" fontId="7" fillId="4" borderId="1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left" vertical="top" wrapText="1" indent="1"/>
    </xf>
    <xf numFmtId="0" fontId="6" fillId="3" borderId="10" xfId="0" applyFont="1" applyFill="1" applyBorder="1" applyAlignment="1">
      <alignment horizontal="left" vertical="top" wrapText="1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9" fillId="4" borderId="0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7" fillId="0" borderId="11" xfId="0" applyFont="1" applyBorder="1"/>
    <xf numFmtId="0" fontId="10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0" fontId="7" fillId="2" borderId="17" xfId="0" applyFont="1" applyFill="1" applyBorder="1"/>
    <xf numFmtId="0" fontId="9" fillId="0" borderId="16" xfId="0" applyFont="1" applyBorder="1" applyAlignment="1">
      <alignment vertical="center" wrapText="1"/>
    </xf>
    <xf numFmtId="0" fontId="4" fillId="0" borderId="1" xfId="0" applyFont="1" applyBorder="1"/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9" fillId="0" borderId="15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justify"/>
    </xf>
    <xf numFmtId="0" fontId="6" fillId="3" borderId="21" xfId="0" applyFont="1" applyFill="1" applyBorder="1" applyAlignment="1">
      <alignment horizontal="left" vertical="top" wrapText="1" indent="1"/>
    </xf>
    <xf numFmtId="0" fontId="9" fillId="0" borderId="11" xfId="0" applyFont="1" applyBorder="1"/>
    <xf numFmtId="0" fontId="6" fillId="3" borderId="2" xfId="0" applyFont="1" applyFill="1" applyBorder="1" applyAlignment="1">
      <alignment horizontal="left" vertical="top" wrapText="1" indent="1"/>
    </xf>
    <xf numFmtId="0" fontId="1" fillId="3" borderId="12" xfId="0" applyFont="1" applyFill="1" applyBorder="1" applyAlignment="1">
      <alignment horizontal="left" vertical="top" wrapText="1" indent="1"/>
    </xf>
    <xf numFmtId="0" fontId="9" fillId="0" borderId="22" xfId="0" applyFont="1" applyBorder="1"/>
    <xf numFmtId="0" fontId="6" fillId="3" borderId="23" xfId="0" applyFont="1" applyFill="1" applyBorder="1" applyAlignment="1">
      <alignment horizontal="left" vertical="top" wrapText="1" indent="1"/>
    </xf>
    <xf numFmtId="0" fontId="1" fillId="3" borderId="24" xfId="0" applyFont="1" applyFill="1" applyBorder="1" applyAlignment="1">
      <alignment horizontal="left" vertical="top" wrapText="1" indent="1"/>
    </xf>
    <xf numFmtId="0" fontId="1" fillId="5" borderId="6" xfId="0" applyFont="1" applyFill="1" applyBorder="1" applyAlignment="1">
      <alignment horizontal="left" vertical="top" wrapText="1" indent="1"/>
    </xf>
    <xf numFmtId="0" fontId="1" fillId="5" borderId="24" xfId="0" applyFont="1" applyFill="1" applyBorder="1" applyAlignment="1">
      <alignment horizontal="left" vertical="top" wrapText="1" indent="1"/>
    </xf>
    <xf numFmtId="0" fontId="1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4" fillId="2" borderId="1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4" fillId="2" borderId="1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5" xfId="0" applyFont="1" applyBorder="1"/>
    <xf numFmtId="0" fontId="1" fillId="5" borderId="1" xfId="0" applyFont="1" applyFill="1" applyBorder="1" applyAlignment="1">
      <alignment horizontal="left" vertical="top" wrapText="1" indent="1"/>
    </xf>
    <xf numFmtId="0" fontId="17" fillId="0" borderId="26" xfId="0" applyFont="1" applyBorder="1"/>
    <xf numFmtId="0" fontId="1" fillId="5" borderId="23" xfId="0" applyFont="1" applyFill="1" applyBorder="1" applyAlignment="1">
      <alignment horizontal="left" vertical="top" wrapText="1" indent="1"/>
    </xf>
    <xf numFmtId="0" fontId="14" fillId="3" borderId="2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4" fillId="2" borderId="34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0" xfId="0" applyFont="1" applyFill="1" applyBorder="1"/>
    <xf numFmtId="0" fontId="17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17" fillId="0" borderId="28" xfId="0" applyFont="1" applyBorder="1"/>
    <xf numFmtId="0" fontId="17" fillId="0" borderId="28" xfId="0" applyFont="1" applyFill="1" applyBorder="1"/>
    <xf numFmtId="0" fontId="14" fillId="0" borderId="0" xfId="0" applyFont="1" applyFill="1" applyBorder="1"/>
    <xf numFmtId="0" fontId="2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28" fillId="0" borderId="0" xfId="0" applyFont="1"/>
    <xf numFmtId="0" fontId="27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2" fillId="3" borderId="27" xfId="1" applyNumberFormat="1" applyFont="1" applyFill="1" applyBorder="1" applyAlignment="1">
      <alignment horizontal="center" vertical="center"/>
    </xf>
    <xf numFmtId="0" fontId="34" fillId="0" borderId="38" xfId="0" applyFont="1" applyBorder="1"/>
    <xf numFmtId="0" fontId="35" fillId="2" borderId="27" xfId="0" applyFont="1" applyFill="1" applyBorder="1" applyAlignment="1">
      <alignment horizontal="center" vertical="center"/>
    </xf>
    <xf numFmtId="0" fontId="36" fillId="2" borderId="39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5" fillId="3" borderId="32" xfId="0" applyFont="1" applyFill="1" applyBorder="1" applyAlignment="1">
      <alignment horizontal="center" vertical="center" wrapText="1"/>
    </xf>
    <xf numFmtId="0" fontId="37" fillId="0" borderId="5" xfId="0" applyFont="1" applyBorder="1" applyAlignment="1" applyProtection="1">
      <alignment horizontal="center"/>
      <protection locked="0"/>
    </xf>
    <xf numFmtId="0" fontId="33" fillId="0" borderId="1" xfId="0" applyFont="1" applyBorder="1" applyProtection="1">
      <protection locked="0"/>
    </xf>
    <xf numFmtId="0" fontId="33" fillId="0" borderId="15" xfId="0" applyFont="1" applyBorder="1" applyProtection="1">
      <protection locked="0"/>
    </xf>
    <xf numFmtId="0" fontId="37" fillId="0" borderId="5" xfId="0" applyFont="1" applyBorder="1" applyProtection="1">
      <protection locked="0"/>
    </xf>
    <xf numFmtId="0" fontId="34" fillId="0" borderId="5" xfId="0" applyFont="1" applyBorder="1" applyProtection="1">
      <protection locked="0"/>
    </xf>
    <xf numFmtId="0" fontId="34" fillId="0" borderId="7" xfId="0" applyFont="1" applyBorder="1" applyProtection="1">
      <protection locked="0"/>
    </xf>
    <xf numFmtId="0" fontId="33" fillId="0" borderId="8" xfId="0" applyFont="1" applyBorder="1" applyProtection="1">
      <protection locked="0"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2" xfId="0" applyNumberFormat="1" applyFont="1" applyFill="1" applyBorder="1" applyAlignment="1">
      <alignment horizontal="center" vertical="center" wrapText="1"/>
    </xf>
    <xf numFmtId="4" fontId="35" fillId="3" borderId="33" xfId="0" applyNumberFormat="1" applyFont="1" applyFill="1" applyBorder="1" applyAlignment="1">
      <alignment horizontal="center" vertical="center" wrapText="1"/>
    </xf>
    <xf numFmtId="4" fontId="35" fillId="3" borderId="36" xfId="0" applyNumberFormat="1" applyFont="1" applyFill="1" applyBorder="1" applyAlignment="1">
      <alignment horizontal="center" vertical="center" wrapText="1"/>
    </xf>
    <xf numFmtId="4" fontId="3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29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3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 vertical="top"/>
    </xf>
    <xf numFmtId="0" fontId="41" fillId="0" borderId="35" xfId="0" applyFont="1" applyFill="1" applyBorder="1" applyAlignment="1">
      <alignment horizontal="left" vertical="center"/>
    </xf>
    <xf numFmtId="0" fontId="43" fillId="0" borderId="0" xfId="0" applyFont="1" applyAlignment="1">
      <alignment vertical="top" wrapText="1"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43" fontId="23" fillId="0" borderId="0" xfId="1" applyFont="1" applyFill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166" fontId="1" fillId="0" borderId="10" xfId="2" applyNumberFormat="1" applyFont="1" applyFill="1" applyBorder="1" applyAlignment="1" applyProtection="1">
      <alignment horizontal="center" vertical="center" wrapText="1"/>
      <protection locked="0"/>
    </xf>
    <xf numFmtId="43" fontId="16" fillId="0" borderId="0" xfId="1" applyFont="1"/>
    <xf numFmtId="43" fontId="43" fillId="0" borderId="0" xfId="1" applyFont="1" applyAlignment="1">
      <alignment vertical="top" wrapText="1"/>
    </xf>
    <xf numFmtId="43" fontId="15" fillId="0" borderId="0" xfId="1" applyFont="1" applyAlignment="1">
      <alignment horizontal="center" vertical="center"/>
    </xf>
    <xf numFmtId="43" fontId="22" fillId="0" borderId="0" xfId="1" applyFont="1" applyAlignment="1">
      <alignment horizontal="center"/>
    </xf>
    <xf numFmtId="43" fontId="1" fillId="0" borderId="0" xfId="1" applyFont="1" applyFill="1" applyBorder="1" applyAlignment="1" applyProtection="1">
      <alignment horizontal="center" vertical="center" wrapText="1"/>
      <protection locked="0"/>
    </xf>
    <xf numFmtId="43" fontId="22" fillId="0" borderId="0" xfId="1" applyFont="1" applyAlignment="1">
      <alignment horizontal="center" vertical="center"/>
    </xf>
    <xf numFmtId="43" fontId="16" fillId="0" borderId="0" xfId="1" applyFont="1" applyFill="1" applyAlignment="1">
      <alignment horizontal="center" vertical="center"/>
    </xf>
    <xf numFmtId="43" fontId="1" fillId="0" borderId="0" xfId="1" applyFont="1" applyFill="1" applyBorder="1" applyAlignment="1">
      <alignment horizontal="center" vertical="center" wrapText="1"/>
    </xf>
    <xf numFmtId="43" fontId="25" fillId="0" borderId="0" xfId="1" applyFont="1"/>
    <xf numFmtId="43" fontId="44" fillId="0" borderId="0" xfId="1" applyFont="1" applyAlignment="1">
      <alignment horizontal="center"/>
    </xf>
    <xf numFmtId="0" fontId="42" fillId="0" borderId="0" xfId="0" applyFont="1" applyAlignment="1">
      <alignment vertical="top" wrapText="1"/>
    </xf>
    <xf numFmtId="43" fontId="42" fillId="0" borderId="0" xfId="1" applyFont="1" applyAlignment="1">
      <alignment vertical="top" wrapText="1"/>
    </xf>
    <xf numFmtId="43" fontId="12" fillId="0" borderId="0" xfId="1" applyFont="1"/>
    <xf numFmtId="0" fontId="34" fillId="0" borderId="0" xfId="0" applyFont="1"/>
    <xf numFmtId="0" fontId="27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3" fontId="14" fillId="0" borderId="0" xfId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6" fillId="0" borderId="0" xfId="0" applyFont="1" applyFill="1" applyBorder="1"/>
    <xf numFmtId="166" fontId="16" fillId="0" borderId="0" xfId="2" applyNumberFormat="1" applyFont="1" applyFill="1" applyBorder="1"/>
    <xf numFmtId="0" fontId="30" fillId="7" borderId="0" xfId="0" applyFont="1" applyFill="1" applyBorder="1" applyAlignment="1">
      <alignment horizontal="center" vertical="center"/>
    </xf>
    <xf numFmtId="4" fontId="45" fillId="3" borderId="27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2" applyNumberFormat="1" applyFont="1" applyAlignment="1" applyProtection="1">
      <alignment horizontal="center" vertical="center" wrapText="1"/>
      <protection locked="0"/>
    </xf>
    <xf numFmtId="166" fontId="12" fillId="0" borderId="0" xfId="2" applyNumberFormat="1" applyFont="1" applyAlignment="1">
      <alignment horizontal="center" vertical="center"/>
    </xf>
    <xf numFmtId="0" fontId="30" fillId="0" borderId="0" xfId="0" applyFont="1" applyAlignment="1"/>
    <xf numFmtId="0" fontId="4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/>
    <xf numFmtId="0" fontId="0" fillId="0" borderId="0" xfId="0" applyAlignment="1"/>
    <xf numFmtId="0" fontId="30" fillId="0" borderId="0" xfId="0" applyFont="1" applyAlignment="1">
      <alignment horizontal="left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colors>
    <mruColors>
      <color rgb="FFFFFF99"/>
      <color rgb="FFFFFFCC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276086</xdr:colOff>
      <xdr:row>0</xdr:row>
      <xdr:rowOff>44174</xdr:rowOff>
    </xdr:from>
    <xdr:to>
      <xdr:col>4</xdr:col>
      <xdr:colOff>1546086</xdr:colOff>
      <xdr:row>0</xdr:row>
      <xdr:rowOff>883478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22F528-EF1A-460B-8B35-813E0E9E3B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738" y="44174"/>
          <a:ext cx="8448261" cy="8393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4"/>
  <sheetViews>
    <sheetView workbookViewId="0">
      <selection activeCell="F11" sqref="F11"/>
    </sheetView>
  </sheetViews>
  <sheetFormatPr defaultRowHeight="24.6"/>
  <cols>
    <col min="2" max="2" width="5.19921875" style="8" customWidth="1"/>
    <col min="3" max="3" width="55.296875" style="23" customWidth="1"/>
    <col min="4" max="4" width="24.59765625" style="22" customWidth="1"/>
    <col min="5" max="5" width="24.59765625" customWidth="1"/>
  </cols>
  <sheetData>
    <row r="2" spans="2:4">
      <c r="C2" s="21" t="s">
        <v>10</v>
      </c>
    </row>
    <row r="3" spans="2:4" ht="25.2" thickBot="1"/>
    <row r="4" spans="2:4" ht="20.100000000000001" customHeight="1">
      <c r="B4" s="202" t="s">
        <v>43</v>
      </c>
      <c r="C4" s="38" t="s">
        <v>7</v>
      </c>
      <c r="D4" s="24" t="s">
        <v>0</v>
      </c>
    </row>
    <row r="5" spans="2:4" ht="71.25" customHeight="1" thickBot="1">
      <c r="B5" s="203"/>
      <c r="C5" s="39" t="s">
        <v>52</v>
      </c>
      <c r="D5" s="14"/>
    </row>
    <row r="6" spans="2:4" s="13" customFormat="1" ht="39" customHeight="1" thickBot="1">
      <c r="B6" s="12"/>
      <c r="C6" s="25"/>
      <c r="D6" s="15"/>
    </row>
    <row r="7" spans="2:4" s="5" customFormat="1" ht="20.100000000000001" customHeight="1">
      <c r="B7" s="202" t="s">
        <v>44</v>
      </c>
      <c r="C7" s="38" t="s">
        <v>11</v>
      </c>
      <c r="D7" s="24" t="s">
        <v>54</v>
      </c>
    </row>
    <row r="8" spans="2:4" ht="63" customHeight="1">
      <c r="B8" s="203"/>
      <c r="C8" s="41" t="s">
        <v>9</v>
      </c>
      <c r="D8" s="17"/>
    </row>
    <row r="9" spans="2:4" s="7" customFormat="1" ht="17.25" customHeight="1">
      <c r="B9" s="10"/>
      <c r="C9" s="26" t="s">
        <v>8</v>
      </c>
      <c r="D9" s="16" t="s">
        <v>55</v>
      </c>
    </row>
    <row r="10" spans="2:4" ht="36.75" customHeight="1">
      <c r="B10" s="37">
        <v>1</v>
      </c>
      <c r="C10" s="35" t="s">
        <v>41</v>
      </c>
      <c r="D10" s="17"/>
    </row>
    <row r="11" spans="2:4" ht="15.6">
      <c r="B11" s="37">
        <v>2</v>
      </c>
      <c r="C11" s="35" t="s">
        <v>12</v>
      </c>
      <c r="D11" s="17"/>
    </row>
    <row r="12" spans="2:4" ht="15.6">
      <c r="B12" s="37">
        <v>3</v>
      </c>
      <c r="C12" s="35" t="s">
        <v>13</v>
      </c>
      <c r="D12" s="17"/>
    </row>
    <row r="13" spans="2:4" ht="15.6">
      <c r="B13" s="37">
        <v>4</v>
      </c>
      <c r="C13" s="35" t="s">
        <v>14</v>
      </c>
      <c r="D13" s="17"/>
    </row>
    <row r="14" spans="2:4" ht="15.6">
      <c r="B14" s="37">
        <v>5</v>
      </c>
      <c r="C14" s="35" t="s">
        <v>15</v>
      </c>
      <c r="D14" s="17"/>
    </row>
    <row r="15" spans="2:4" ht="15.6">
      <c r="B15" s="37">
        <v>6</v>
      </c>
      <c r="C15" s="35" t="s">
        <v>16</v>
      </c>
      <c r="D15" s="17"/>
    </row>
    <row r="16" spans="2:4" ht="15.6">
      <c r="B16" s="37">
        <v>7</v>
      </c>
      <c r="C16" s="35" t="s">
        <v>17</v>
      </c>
      <c r="D16" s="17"/>
    </row>
    <row r="17" spans="2:4" ht="28.2">
      <c r="B17" s="37">
        <v>8</v>
      </c>
      <c r="C17" s="35" t="s">
        <v>18</v>
      </c>
      <c r="D17" s="17"/>
    </row>
    <row r="18" spans="2:4" ht="28.2">
      <c r="B18" s="37">
        <v>9</v>
      </c>
      <c r="C18" s="35" t="s">
        <v>19</v>
      </c>
      <c r="D18" s="17"/>
    </row>
    <row r="19" spans="2:4" ht="28.2">
      <c r="B19" s="37">
        <v>10</v>
      </c>
      <c r="C19" s="35" t="s">
        <v>20</v>
      </c>
      <c r="D19" s="17"/>
    </row>
    <row r="20" spans="2:4" ht="15.6">
      <c r="B20" s="37">
        <v>11</v>
      </c>
      <c r="C20" s="35" t="s">
        <v>21</v>
      </c>
      <c r="D20" s="17"/>
    </row>
    <row r="21" spans="2:4" ht="15.6">
      <c r="B21" s="37">
        <v>12</v>
      </c>
      <c r="C21" s="35" t="s">
        <v>22</v>
      </c>
      <c r="D21" s="17"/>
    </row>
    <row r="22" spans="2:4" ht="15.6">
      <c r="B22" s="37">
        <v>13</v>
      </c>
      <c r="C22" s="35" t="s">
        <v>23</v>
      </c>
      <c r="D22" s="17"/>
    </row>
    <row r="23" spans="2:4" ht="15.6">
      <c r="B23" s="37">
        <v>14</v>
      </c>
      <c r="C23" s="35" t="s">
        <v>24</v>
      </c>
      <c r="D23" s="17"/>
    </row>
    <row r="24" spans="2:4" ht="15.6">
      <c r="B24" s="37">
        <v>15</v>
      </c>
      <c r="C24" s="35" t="s">
        <v>25</v>
      </c>
      <c r="D24" s="17"/>
    </row>
    <row r="25" spans="2:4" ht="15.6">
      <c r="B25" s="37">
        <v>16</v>
      </c>
      <c r="C25" s="35" t="s">
        <v>26</v>
      </c>
      <c r="D25" s="17"/>
    </row>
    <row r="26" spans="2:4" ht="15.6">
      <c r="B26" s="37">
        <v>17</v>
      </c>
      <c r="C26" s="35" t="s">
        <v>27</v>
      </c>
      <c r="D26" s="17"/>
    </row>
    <row r="27" spans="2:4" ht="15.6">
      <c r="B27" s="37">
        <v>18</v>
      </c>
      <c r="C27" s="35" t="s">
        <v>28</v>
      </c>
      <c r="D27" s="17"/>
    </row>
    <row r="28" spans="2:4" ht="15.6">
      <c r="B28" s="37">
        <v>19</v>
      </c>
      <c r="C28" s="35" t="s">
        <v>29</v>
      </c>
      <c r="D28" s="17"/>
    </row>
    <row r="29" spans="2:4" ht="15.6">
      <c r="B29" s="37">
        <v>20</v>
      </c>
      <c r="C29" s="35" t="s">
        <v>30</v>
      </c>
      <c r="D29" s="17"/>
    </row>
    <row r="30" spans="2:4" ht="15.6">
      <c r="B30" s="37">
        <v>21</v>
      </c>
      <c r="C30" s="35" t="s">
        <v>31</v>
      </c>
      <c r="D30" s="17"/>
    </row>
    <row r="31" spans="2:4" ht="15.6">
      <c r="B31" s="37">
        <v>22</v>
      </c>
      <c r="C31" s="35" t="s">
        <v>32</v>
      </c>
      <c r="D31" s="17"/>
    </row>
    <row r="32" spans="2:4" ht="15.6">
      <c r="B32" s="37">
        <v>23</v>
      </c>
      <c r="C32" s="35" t="s">
        <v>33</v>
      </c>
      <c r="D32" s="17"/>
    </row>
    <row r="33" spans="2:4" ht="15.6">
      <c r="B33" s="37">
        <v>24</v>
      </c>
      <c r="C33" s="35" t="s">
        <v>34</v>
      </c>
      <c r="D33" s="17"/>
    </row>
    <row r="34" spans="2:4" ht="18.75" customHeight="1">
      <c r="B34" s="37">
        <v>25</v>
      </c>
      <c r="C34" s="35" t="s">
        <v>35</v>
      </c>
      <c r="D34" s="17"/>
    </row>
    <row r="35" spans="2:4" ht="15.6">
      <c r="B35" s="37">
        <v>26</v>
      </c>
      <c r="C35" s="35" t="s">
        <v>36</v>
      </c>
      <c r="D35" s="17"/>
    </row>
    <row r="36" spans="2:4" ht="15.6">
      <c r="B36" s="37">
        <v>27</v>
      </c>
      <c r="C36" s="35" t="s">
        <v>37</v>
      </c>
      <c r="D36" s="17"/>
    </row>
    <row r="37" spans="2:4" ht="15.6">
      <c r="B37" s="37">
        <v>28</v>
      </c>
      <c r="C37" s="35" t="s">
        <v>38</v>
      </c>
      <c r="D37" s="17"/>
    </row>
    <row r="38" spans="2:4" ht="23.25" customHeight="1">
      <c r="B38" s="37">
        <v>29</v>
      </c>
      <c r="C38" s="35" t="s">
        <v>39</v>
      </c>
      <c r="D38" s="17"/>
    </row>
    <row r="39" spans="2:4" ht="23.25" customHeight="1" thickBot="1">
      <c r="B39" s="37">
        <v>30</v>
      </c>
      <c r="C39" s="36" t="s">
        <v>40</v>
      </c>
      <c r="D39" s="52"/>
    </row>
    <row r="40" spans="2:4" ht="23.25" customHeight="1">
      <c r="B40" s="37">
        <v>31</v>
      </c>
      <c r="C40" s="51" t="s">
        <v>60</v>
      </c>
      <c r="D40" s="52"/>
    </row>
    <row r="41" spans="2:4" ht="22.5" customHeight="1" thickBot="1">
      <c r="B41" s="37">
        <v>32</v>
      </c>
      <c r="C41" s="36" t="s">
        <v>60</v>
      </c>
      <c r="D41" s="14"/>
    </row>
    <row r="42" spans="2:4" s="45" customFormat="1" ht="15.6">
      <c r="B42" s="46"/>
      <c r="C42" s="47"/>
      <c r="D42" s="44"/>
    </row>
    <row r="43" spans="2:4" s="5" customFormat="1" ht="19.5" customHeight="1" thickBot="1">
      <c r="B43" s="9"/>
      <c r="C43" s="25"/>
      <c r="D43" s="15"/>
    </row>
    <row r="44" spans="2:4" ht="31.5" customHeight="1" thickBot="1">
      <c r="B44" s="40" t="s">
        <v>45</v>
      </c>
      <c r="C44" s="49" t="s">
        <v>57</v>
      </c>
      <c r="D44" s="20"/>
    </row>
    <row r="45" spans="2:4" s="45" customFormat="1" ht="25.2" thickBot="1">
      <c r="B45" s="42"/>
      <c r="C45" s="43"/>
      <c r="D45" s="44"/>
    </row>
    <row r="46" spans="2:4" s="45" customFormat="1" ht="25.2" thickBot="1">
      <c r="B46" s="40" t="s">
        <v>46</v>
      </c>
      <c r="C46" s="49" t="s">
        <v>59</v>
      </c>
      <c r="D46" s="20"/>
    </row>
    <row r="47" spans="2:4" s="45" customFormat="1">
      <c r="B47" s="42"/>
      <c r="C47" s="43"/>
      <c r="D47" s="44"/>
    </row>
    <row r="48" spans="2:4" s="45" customFormat="1" ht="25.2" thickBot="1">
      <c r="B48" s="42"/>
      <c r="C48" s="43"/>
      <c r="D48" s="44"/>
    </row>
    <row r="49" spans="2:5">
      <c r="B49" s="40" t="s">
        <v>58</v>
      </c>
      <c r="C49" s="38" t="s">
        <v>1</v>
      </c>
      <c r="D49" s="27" t="s">
        <v>3</v>
      </c>
      <c r="E49" s="1" t="s">
        <v>2</v>
      </c>
    </row>
    <row r="50" spans="2:5" ht="47.25" customHeight="1">
      <c r="C50" s="48" t="s">
        <v>62</v>
      </c>
      <c r="D50" s="18"/>
      <c r="E50" s="2"/>
    </row>
    <row r="51" spans="2:5" ht="21.75" customHeight="1">
      <c r="C51" s="28" t="s">
        <v>56</v>
      </c>
      <c r="D51" s="29"/>
      <c r="E51" s="6"/>
    </row>
    <row r="52" spans="2:5">
      <c r="C52" s="30" t="s">
        <v>5</v>
      </c>
      <c r="D52" s="18"/>
      <c r="E52" s="2"/>
    </row>
    <row r="53" spans="2:5">
      <c r="C53" s="30" t="s">
        <v>4</v>
      </c>
      <c r="D53" s="18"/>
      <c r="E53" s="2"/>
    </row>
    <row r="54" spans="2:5">
      <c r="C54" s="30" t="s">
        <v>4</v>
      </c>
      <c r="D54" s="18"/>
      <c r="E54" s="2"/>
    </row>
    <row r="55" spans="2:5">
      <c r="C55" s="30" t="s">
        <v>4</v>
      </c>
      <c r="D55" s="18"/>
      <c r="E55" s="2"/>
    </row>
    <row r="56" spans="2:5">
      <c r="C56" s="30" t="s">
        <v>4</v>
      </c>
      <c r="D56" s="18"/>
      <c r="E56" s="2"/>
    </row>
    <row r="57" spans="2:5">
      <c r="C57" s="30" t="s">
        <v>4</v>
      </c>
      <c r="D57" s="18"/>
      <c r="E57" s="2"/>
    </row>
    <row r="58" spans="2:5">
      <c r="C58" s="30" t="s">
        <v>4</v>
      </c>
      <c r="D58" s="18"/>
      <c r="E58" s="2"/>
    </row>
    <row r="59" spans="2:5">
      <c r="C59" s="30" t="s">
        <v>4</v>
      </c>
      <c r="D59" s="18"/>
      <c r="E59" s="2"/>
    </row>
    <row r="60" spans="2:5">
      <c r="C60" s="30" t="s">
        <v>4</v>
      </c>
      <c r="D60" s="18"/>
      <c r="E60" s="2"/>
    </row>
    <row r="61" spans="2:5">
      <c r="C61" s="30" t="s">
        <v>4</v>
      </c>
      <c r="D61" s="18"/>
      <c r="E61" s="2"/>
    </row>
    <row r="62" spans="2:5">
      <c r="C62" s="30" t="s">
        <v>4</v>
      </c>
      <c r="D62" s="18"/>
      <c r="E62" s="2"/>
    </row>
    <row r="63" spans="2:5">
      <c r="C63" s="30" t="s">
        <v>4</v>
      </c>
      <c r="D63" s="18"/>
      <c r="E63" s="2"/>
    </row>
    <row r="64" spans="2:5">
      <c r="C64" s="30" t="s">
        <v>4</v>
      </c>
      <c r="D64" s="18"/>
      <c r="E64" s="2"/>
    </row>
    <row r="65" spans="3:5">
      <c r="C65" s="30" t="s">
        <v>4</v>
      </c>
      <c r="D65" s="18"/>
      <c r="E65" s="2"/>
    </row>
    <row r="66" spans="3:5">
      <c r="C66" s="30" t="s">
        <v>4</v>
      </c>
      <c r="D66" s="18"/>
      <c r="E66" s="2"/>
    </row>
    <row r="67" spans="3:5">
      <c r="C67" s="30" t="s">
        <v>4</v>
      </c>
      <c r="D67" s="18"/>
      <c r="E67" s="2"/>
    </row>
    <row r="68" spans="3:5">
      <c r="C68" s="30" t="s">
        <v>4</v>
      </c>
      <c r="D68" s="18"/>
      <c r="E68" s="2"/>
    </row>
    <row r="69" spans="3:5">
      <c r="C69" s="30" t="s">
        <v>4</v>
      </c>
      <c r="D69" s="18"/>
      <c r="E69" s="2"/>
    </row>
    <row r="70" spans="3:5">
      <c r="C70" s="30" t="s">
        <v>4</v>
      </c>
      <c r="D70" s="18"/>
      <c r="E70" s="2"/>
    </row>
    <row r="71" spans="3:5">
      <c r="C71" s="30" t="s">
        <v>4</v>
      </c>
      <c r="D71" s="18"/>
      <c r="E71" s="2"/>
    </row>
    <row r="72" spans="3:5">
      <c r="C72" s="30" t="s">
        <v>4</v>
      </c>
      <c r="D72" s="18"/>
      <c r="E72" s="2"/>
    </row>
    <row r="73" spans="3:5">
      <c r="C73" s="30" t="s">
        <v>4</v>
      </c>
      <c r="D73" s="18"/>
      <c r="E73" s="2"/>
    </row>
    <row r="74" spans="3:5">
      <c r="C74" s="30" t="s">
        <v>4</v>
      </c>
      <c r="D74" s="18"/>
      <c r="E74" s="2"/>
    </row>
    <row r="75" spans="3:5" ht="25.2" thickBot="1">
      <c r="C75" s="56" t="s">
        <v>61</v>
      </c>
      <c r="D75" s="57"/>
      <c r="E75" s="58"/>
    </row>
    <row r="76" spans="3:5" ht="12" customHeight="1" thickTop="1">
      <c r="C76" s="53"/>
      <c r="D76" s="54"/>
      <c r="E76" s="55"/>
    </row>
    <row r="77" spans="3:5">
      <c r="C77" s="30" t="s">
        <v>63</v>
      </c>
      <c r="D77" s="18"/>
      <c r="E77" s="2"/>
    </row>
    <row r="78" spans="3:5">
      <c r="C78" s="30" t="s">
        <v>4</v>
      </c>
      <c r="D78" s="18"/>
      <c r="E78" s="2"/>
    </row>
    <row r="79" spans="3:5">
      <c r="C79" s="30" t="s">
        <v>4</v>
      </c>
      <c r="D79" s="18"/>
      <c r="E79" s="2"/>
    </row>
    <row r="80" spans="3:5">
      <c r="C80" s="30" t="s">
        <v>4</v>
      </c>
      <c r="D80" s="18"/>
      <c r="E80" s="2"/>
    </row>
    <row r="81" spans="3:5">
      <c r="C81" s="30" t="s">
        <v>4</v>
      </c>
      <c r="D81" s="18"/>
      <c r="E81" s="2"/>
    </row>
    <row r="82" spans="3:5">
      <c r="C82" s="30" t="s">
        <v>4</v>
      </c>
      <c r="D82" s="18"/>
      <c r="E82" s="2"/>
    </row>
    <row r="83" spans="3:5">
      <c r="C83" s="30" t="s">
        <v>4</v>
      </c>
      <c r="D83" s="18"/>
      <c r="E83" s="2"/>
    </row>
    <row r="84" spans="3:5">
      <c r="C84" s="30" t="s">
        <v>4</v>
      </c>
      <c r="D84" s="18"/>
      <c r="E84" s="2"/>
    </row>
    <row r="85" spans="3:5">
      <c r="C85" s="30" t="s">
        <v>4</v>
      </c>
      <c r="D85" s="18"/>
      <c r="E85" s="2"/>
    </row>
    <row r="86" spans="3:5">
      <c r="C86" s="30" t="s">
        <v>4</v>
      </c>
      <c r="D86" s="18"/>
      <c r="E86" s="2"/>
    </row>
    <row r="87" spans="3:5">
      <c r="C87" s="30" t="s">
        <v>4</v>
      </c>
      <c r="D87" s="18"/>
      <c r="E87" s="2"/>
    </row>
    <row r="88" spans="3:5">
      <c r="C88" s="30" t="s">
        <v>4</v>
      </c>
      <c r="D88" s="18"/>
      <c r="E88" s="2"/>
    </row>
    <row r="89" spans="3:5">
      <c r="C89" s="30" t="s">
        <v>4</v>
      </c>
      <c r="D89" s="18"/>
      <c r="E89" s="2"/>
    </row>
    <row r="90" spans="3:5">
      <c r="C90" s="30" t="s">
        <v>4</v>
      </c>
      <c r="D90" s="18"/>
      <c r="E90" s="2"/>
    </row>
    <row r="91" spans="3:5">
      <c r="C91" s="30" t="s">
        <v>4</v>
      </c>
      <c r="D91" s="18"/>
      <c r="E91" s="2"/>
    </row>
    <row r="92" spans="3:5">
      <c r="C92" s="30" t="s">
        <v>4</v>
      </c>
      <c r="D92" s="18"/>
      <c r="E92" s="2"/>
    </row>
    <row r="93" spans="3:5">
      <c r="C93" s="30" t="s">
        <v>4</v>
      </c>
      <c r="D93" s="18"/>
      <c r="E93" s="2"/>
    </row>
    <row r="94" spans="3:5">
      <c r="C94" s="30" t="s">
        <v>4</v>
      </c>
      <c r="D94" s="18"/>
      <c r="E94" s="2"/>
    </row>
    <row r="95" spans="3:5">
      <c r="C95" s="30" t="s">
        <v>4</v>
      </c>
      <c r="D95" s="18"/>
      <c r="E95" s="2"/>
    </row>
    <row r="96" spans="3:5">
      <c r="C96" s="30" t="s">
        <v>4</v>
      </c>
      <c r="D96" s="18"/>
      <c r="E96" s="2"/>
    </row>
    <row r="97" spans="2:5">
      <c r="C97" s="30" t="s">
        <v>4</v>
      </c>
      <c r="D97" s="18"/>
      <c r="E97" s="2"/>
    </row>
    <row r="98" spans="2:5">
      <c r="C98" s="30" t="s">
        <v>4</v>
      </c>
      <c r="D98" s="18"/>
      <c r="E98" s="2"/>
    </row>
    <row r="99" spans="2:5">
      <c r="C99" s="30" t="s">
        <v>4</v>
      </c>
      <c r="D99" s="18"/>
      <c r="E99" s="2"/>
    </row>
    <row r="100" spans="2:5" ht="25.2" thickBot="1">
      <c r="C100" s="31" t="s">
        <v>6</v>
      </c>
      <c r="D100" s="19"/>
      <c r="E100" s="3"/>
    </row>
    <row r="101" spans="2:5" s="4" customFormat="1" ht="41.4">
      <c r="B101" s="11"/>
      <c r="C101" s="48" t="s">
        <v>64</v>
      </c>
      <c r="D101" s="18"/>
      <c r="E101" s="2"/>
    </row>
    <row r="103" spans="2:5" s="4" customFormat="1">
      <c r="B103" s="11"/>
      <c r="C103" s="32"/>
      <c r="D103" s="33"/>
    </row>
    <row r="104" spans="2:5" s="4" customFormat="1">
      <c r="B104" s="11"/>
      <c r="C104" s="32"/>
      <c r="D104" s="33"/>
    </row>
    <row r="105" spans="2:5" s="4" customFormat="1">
      <c r="B105" s="11"/>
      <c r="C105" s="32"/>
      <c r="D105" s="33"/>
    </row>
    <row r="106" spans="2:5" ht="25.2" thickBot="1">
      <c r="D106" s="34" t="s">
        <v>50</v>
      </c>
      <c r="E106" s="34" t="s">
        <v>51</v>
      </c>
    </row>
    <row r="107" spans="2:5" ht="20.100000000000001" customHeight="1">
      <c r="B107" s="202" t="s">
        <v>47</v>
      </c>
      <c r="C107" s="38" t="s">
        <v>42</v>
      </c>
      <c r="D107" s="24" t="s">
        <v>0</v>
      </c>
      <c r="E107" s="24" t="s">
        <v>0</v>
      </c>
    </row>
    <row r="108" spans="2:5" ht="60" customHeight="1" thickBot="1">
      <c r="B108" s="203"/>
      <c r="C108" s="50" t="s">
        <v>53</v>
      </c>
      <c r="D108" s="14"/>
      <c r="E108" s="14"/>
    </row>
    <row r="109" spans="2:5" s="5" customFormat="1" ht="19.5" customHeight="1" thickBot="1">
      <c r="B109" s="12"/>
      <c r="C109" s="25"/>
      <c r="D109" s="15"/>
      <c r="E109" s="13"/>
    </row>
    <row r="110" spans="2:5" ht="20.100000000000001" customHeight="1">
      <c r="B110" s="202" t="s">
        <v>48</v>
      </c>
      <c r="C110" s="38" t="s">
        <v>11</v>
      </c>
      <c r="D110" s="24" t="s">
        <v>54</v>
      </c>
      <c r="E110" s="5"/>
    </row>
    <row r="111" spans="2:5" ht="58.5" customHeight="1">
      <c r="B111" s="203"/>
      <c r="C111" s="41" t="s">
        <v>9</v>
      </c>
      <c r="D111" s="17"/>
    </row>
    <row r="112" spans="2:5">
      <c r="B112" s="10"/>
      <c r="C112" s="26" t="s">
        <v>8</v>
      </c>
      <c r="D112" s="16" t="s">
        <v>55</v>
      </c>
      <c r="E112" s="7"/>
    </row>
    <row r="113" spans="2:4" ht="28.2">
      <c r="B113" s="37">
        <v>1</v>
      </c>
      <c r="C113" s="35" t="s">
        <v>41</v>
      </c>
      <c r="D113" s="17"/>
    </row>
    <row r="114" spans="2:4" ht="15.6">
      <c r="B114" s="37">
        <v>2</v>
      </c>
      <c r="C114" s="35" t="s">
        <v>12</v>
      </c>
      <c r="D114" s="17"/>
    </row>
    <row r="115" spans="2:4" ht="15.6">
      <c r="B115" s="37">
        <v>3</v>
      </c>
      <c r="C115" s="35" t="s">
        <v>13</v>
      </c>
      <c r="D115" s="17"/>
    </row>
    <row r="116" spans="2:4" ht="15.6">
      <c r="B116" s="37">
        <v>4</v>
      </c>
      <c r="C116" s="35" t="s">
        <v>14</v>
      </c>
      <c r="D116" s="17"/>
    </row>
    <row r="117" spans="2:4" ht="15.6">
      <c r="B117" s="37">
        <v>5</v>
      </c>
      <c r="C117" s="35" t="s">
        <v>15</v>
      </c>
      <c r="D117" s="17"/>
    </row>
    <row r="118" spans="2:4" ht="15.6">
      <c r="B118" s="37">
        <v>6</v>
      </c>
      <c r="C118" s="35" t="s">
        <v>16</v>
      </c>
      <c r="D118" s="17"/>
    </row>
    <row r="119" spans="2:4" ht="15.6">
      <c r="B119" s="37">
        <v>7</v>
      </c>
      <c r="C119" s="35" t="s">
        <v>17</v>
      </c>
      <c r="D119" s="17"/>
    </row>
    <row r="120" spans="2:4" ht="28.2">
      <c r="B120" s="37">
        <v>8</v>
      </c>
      <c r="C120" s="35" t="s">
        <v>18</v>
      </c>
      <c r="D120" s="17"/>
    </row>
    <row r="121" spans="2:4" ht="28.2">
      <c r="B121" s="37">
        <v>9</v>
      </c>
      <c r="C121" s="35" t="s">
        <v>19</v>
      </c>
      <c r="D121" s="17"/>
    </row>
    <row r="122" spans="2:4" ht="28.2">
      <c r="B122" s="37">
        <v>10</v>
      </c>
      <c r="C122" s="35" t="s">
        <v>20</v>
      </c>
      <c r="D122" s="17"/>
    </row>
    <row r="123" spans="2:4" ht="15.6">
      <c r="B123" s="37">
        <v>11</v>
      </c>
      <c r="C123" s="35" t="s">
        <v>21</v>
      </c>
      <c r="D123" s="17"/>
    </row>
    <row r="124" spans="2:4" ht="15.6">
      <c r="B124" s="37">
        <v>12</v>
      </c>
      <c r="C124" s="35" t="s">
        <v>22</v>
      </c>
      <c r="D124" s="17"/>
    </row>
    <row r="125" spans="2:4" ht="15.6">
      <c r="B125" s="37">
        <v>13</v>
      </c>
      <c r="C125" s="35" t="s">
        <v>23</v>
      </c>
      <c r="D125" s="17"/>
    </row>
    <row r="126" spans="2:4" ht="18" customHeight="1">
      <c r="B126" s="37">
        <v>14</v>
      </c>
      <c r="C126" s="35" t="s">
        <v>24</v>
      </c>
      <c r="D126" s="17"/>
    </row>
    <row r="127" spans="2:4" ht="15.6">
      <c r="B127" s="37">
        <v>15</v>
      </c>
      <c r="C127" s="35" t="s">
        <v>25</v>
      </c>
      <c r="D127" s="17"/>
    </row>
    <row r="128" spans="2:4" ht="18.75" customHeight="1">
      <c r="B128" s="37">
        <v>16</v>
      </c>
      <c r="C128" s="35" t="s">
        <v>26</v>
      </c>
      <c r="D128" s="17"/>
    </row>
    <row r="129" spans="2:4" ht="15.6">
      <c r="B129" s="37">
        <v>17</v>
      </c>
      <c r="C129" s="35" t="s">
        <v>27</v>
      </c>
      <c r="D129" s="17"/>
    </row>
    <row r="130" spans="2:4" ht="15.6">
      <c r="B130" s="37">
        <v>18</v>
      </c>
      <c r="C130" s="35" t="s">
        <v>28</v>
      </c>
      <c r="D130" s="17"/>
    </row>
    <row r="131" spans="2:4" ht="15.6">
      <c r="B131" s="37">
        <v>19</v>
      </c>
      <c r="C131" s="35" t="s">
        <v>29</v>
      </c>
      <c r="D131" s="17"/>
    </row>
    <row r="132" spans="2:4" ht="15.6">
      <c r="B132" s="37">
        <v>20</v>
      </c>
      <c r="C132" s="35" t="s">
        <v>30</v>
      </c>
      <c r="D132" s="17"/>
    </row>
    <row r="133" spans="2:4" ht="15.6">
      <c r="B133" s="37">
        <v>21</v>
      </c>
      <c r="C133" s="35" t="s">
        <v>31</v>
      </c>
      <c r="D133" s="17"/>
    </row>
    <row r="134" spans="2:4" ht="15.6">
      <c r="B134" s="37">
        <v>22</v>
      </c>
      <c r="C134" s="35" t="s">
        <v>32</v>
      </c>
      <c r="D134" s="17"/>
    </row>
    <row r="135" spans="2:4" ht="15.6">
      <c r="B135" s="37">
        <v>23</v>
      </c>
      <c r="C135" s="35" t="s">
        <v>33</v>
      </c>
      <c r="D135" s="17"/>
    </row>
    <row r="136" spans="2:4" ht="15.6">
      <c r="B136" s="37">
        <v>24</v>
      </c>
      <c r="C136" s="35" t="s">
        <v>34</v>
      </c>
      <c r="D136" s="17"/>
    </row>
    <row r="137" spans="2:4" ht="15.6">
      <c r="B137" s="37">
        <v>25</v>
      </c>
      <c r="C137" s="35" t="s">
        <v>35</v>
      </c>
      <c r="D137" s="17"/>
    </row>
    <row r="138" spans="2:4" ht="15.6">
      <c r="B138" s="37">
        <v>26</v>
      </c>
      <c r="C138" s="35" t="s">
        <v>36</v>
      </c>
      <c r="D138" s="17"/>
    </row>
    <row r="139" spans="2:4" ht="15.6">
      <c r="B139" s="37">
        <v>27</v>
      </c>
      <c r="C139" s="35" t="s">
        <v>37</v>
      </c>
      <c r="D139" s="17"/>
    </row>
    <row r="140" spans="2:4" ht="15.6">
      <c r="B140" s="37">
        <v>28</v>
      </c>
      <c r="C140" s="35" t="s">
        <v>38</v>
      </c>
      <c r="D140" s="17"/>
    </row>
    <row r="141" spans="2:4" ht="15.6">
      <c r="B141" s="37">
        <v>29</v>
      </c>
      <c r="C141" s="35" t="s">
        <v>39</v>
      </c>
      <c r="D141" s="17"/>
    </row>
    <row r="142" spans="2:4" ht="16.2" thickBot="1">
      <c r="B142" s="37">
        <v>30</v>
      </c>
      <c r="C142" s="36" t="s">
        <v>40</v>
      </c>
      <c r="D142" s="52"/>
    </row>
    <row r="143" spans="2:4" ht="15.6">
      <c r="B143" s="37">
        <v>31</v>
      </c>
      <c r="C143" s="51" t="s">
        <v>60</v>
      </c>
      <c r="D143" s="52"/>
    </row>
    <row r="144" spans="2:4" ht="16.2" thickBot="1">
      <c r="B144" s="37">
        <v>32</v>
      </c>
      <c r="C144" s="36" t="s">
        <v>60</v>
      </c>
      <c r="D144" s="14"/>
    </row>
    <row r="145" spans="2:5" s="45" customFormat="1" ht="15.6">
      <c r="B145" s="46"/>
      <c r="C145" s="47"/>
      <c r="D145" s="44"/>
    </row>
    <row r="146" spans="2:5" s="45" customFormat="1" ht="25.2" thickBot="1">
      <c r="B146" s="9"/>
      <c r="C146" s="25"/>
      <c r="D146" s="15"/>
      <c r="E146" s="5"/>
    </row>
    <row r="147" spans="2:5" s="45" customFormat="1" ht="25.2" thickBot="1">
      <c r="B147" s="40" t="s">
        <v>49</v>
      </c>
      <c r="C147" s="49" t="s">
        <v>57</v>
      </c>
      <c r="D147" s="20"/>
      <c r="E147"/>
    </row>
    <row r="148" spans="2:5" s="45" customFormat="1" ht="25.2" thickBot="1">
      <c r="B148" s="42"/>
      <c r="C148" s="43"/>
      <c r="D148" s="44"/>
    </row>
    <row r="149" spans="2:5" s="45" customFormat="1" ht="25.2" thickBot="1">
      <c r="B149" s="40" t="s">
        <v>66</v>
      </c>
      <c r="C149" s="49" t="s">
        <v>59</v>
      </c>
      <c r="D149" s="20"/>
    </row>
    <row r="150" spans="2:5">
      <c r="B150" s="42"/>
      <c r="C150" s="43"/>
      <c r="D150" s="44"/>
      <c r="E150" s="45"/>
    </row>
    <row r="151" spans="2:5" ht="25.2" thickBot="1">
      <c r="B151" s="42"/>
      <c r="C151" s="43"/>
      <c r="D151" s="44"/>
      <c r="E151" s="45"/>
    </row>
    <row r="152" spans="2:5">
      <c r="B152" s="40" t="s">
        <v>67</v>
      </c>
      <c r="C152" s="38" t="s">
        <v>1</v>
      </c>
      <c r="D152" s="27" t="s">
        <v>3</v>
      </c>
      <c r="E152" s="1" t="s">
        <v>2</v>
      </c>
    </row>
    <row r="153" spans="2:5" ht="41.4">
      <c r="C153" s="48" t="s">
        <v>65</v>
      </c>
      <c r="D153" s="18"/>
      <c r="E153" s="2"/>
    </row>
    <row r="154" spans="2:5">
      <c r="C154" s="28" t="s">
        <v>56</v>
      </c>
      <c r="D154" s="29"/>
      <c r="E154" s="6"/>
    </row>
    <row r="155" spans="2:5">
      <c r="C155" s="30" t="s">
        <v>5</v>
      </c>
      <c r="D155" s="18"/>
      <c r="E155" s="2"/>
    </row>
    <row r="156" spans="2:5">
      <c r="C156" s="30" t="s">
        <v>4</v>
      </c>
      <c r="D156" s="18"/>
      <c r="E156" s="2"/>
    </row>
    <row r="157" spans="2:5">
      <c r="C157" s="30" t="s">
        <v>4</v>
      </c>
      <c r="D157" s="18"/>
      <c r="E157" s="2"/>
    </row>
    <row r="158" spans="2:5">
      <c r="C158" s="30" t="s">
        <v>4</v>
      </c>
      <c r="D158" s="18"/>
      <c r="E158" s="2"/>
    </row>
    <row r="159" spans="2:5">
      <c r="C159" s="30" t="s">
        <v>4</v>
      </c>
      <c r="D159" s="18"/>
      <c r="E159" s="2"/>
    </row>
    <row r="160" spans="2:5">
      <c r="C160" s="30" t="s">
        <v>4</v>
      </c>
      <c r="D160" s="18"/>
      <c r="E160" s="2"/>
    </row>
    <row r="161" spans="3:5">
      <c r="C161" s="30" t="s">
        <v>4</v>
      </c>
      <c r="D161" s="18"/>
      <c r="E161" s="2"/>
    </row>
    <row r="162" spans="3:5">
      <c r="C162" s="30" t="s">
        <v>4</v>
      </c>
      <c r="D162" s="18"/>
      <c r="E162" s="2"/>
    </row>
    <row r="163" spans="3:5">
      <c r="C163" s="30" t="s">
        <v>4</v>
      </c>
      <c r="D163" s="18"/>
      <c r="E163" s="2"/>
    </row>
    <row r="164" spans="3:5">
      <c r="C164" s="30" t="s">
        <v>4</v>
      </c>
      <c r="D164" s="18"/>
      <c r="E164" s="2"/>
    </row>
    <row r="165" spans="3:5">
      <c r="C165" s="30" t="s">
        <v>4</v>
      </c>
      <c r="D165" s="18"/>
      <c r="E165" s="2"/>
    </row>
    <row r="166" spans="3:5">
      <c r="C166" s="30" t="s">
        <v>4</v>
      </c>
      <c r="D166" s="18"/>
      <c r="E166" s="2"/>
    </row>
    <row r="167" spans="3:5">
      <c r="C167" s="30" t="s">
        <v>4</v>
      </c>
      <c r="D167" s="18"/>
      <c r="E167" s="2"/>
    </row>
    <row r="168" spans="3:5">
      <c r="C168" s="30" t="s">
        <v>4</v>
      </c>
      <c r="D168" s="18"/>
      <c r="E168" s="2"/>
    </row>
    <row r="169" spans="3:5">
      <c r="C169" s="30" t="s">
        <v>4</v>
      </c>
      <c r="D169" s="18"/>
      <c r="E169" s="2"/>
    </row>
    <row r="170" spans="3:5">
      <c r="C170" s="30" t="s">
        <v>4</v>
      </c>
      <c r="D170" s="18"/>
      <c r="E170" s="2"/>
    </row>
    <row r="171" spans="3:5">
      <c r="C171" s="30" t="s">
        <v>4</v>
      </c>
      <c r="D171" s="18"/>
      <c r="E171" s="2"/>
    </row>
    <row r="172" spans="3:5">
      <c r="C172" s="30" t="s">
        <v>4</v>
      </c>
      <c r="D172" s="18"/>
      <c r="E172" s="2"/>
    </row>
    <row r="173" spans="3:5">
      <c r="C173" s="30" t="s">
        <v>4</v>
      </c>
      <c r="D173" s="18"/>
      <c r="E173" s="2"/>
    </row>
    <row r="174" spans="3:5">
      <c r="C174" s="30" t="s">
        <v>4</v>
      </c>
      <c r="D174" s="18"/>
      <c r="E174" s="2"/>
    </row>
    <row r="175" spans="3:5">
      <c r="C175" s="30" t="s">
        <v>4</v>
      </c>
      <c r="D175" s="18"/>
      <c r="E175" s="2"/>
    </row>
    <row r="176" spans="3:5">
      <c r="C176" s="30" t="s">
        <v>4</v>
      </c>
      <c r="D176" s="18"/>
      <c r="E176" s="2"/>
    </row>
    <row r="177" spans="3:5">
      <c r="C177" s="30" t="s">
        <v>4</v>
      </c>
      <c r="D177" s="18"/>
      <c r="E177" s="2"/>
    </row>
    <row r="178" spans="3:5" ht="25.2" thickBot="1">
      <c r="C178" s="56" t="s">
        <v>61</v>
      </c>
      <c r="D178" s="57"/>
      <c r="E178" s="58"/>
    </row>
    <row r="179" spans="3:5" ht="9" customHeight="1" thickTop="1">
      <c r="C179" s="53"/>
      <c r="D179" s="54"/>
      <c r="E179" s="55"/>
    </row>
    <row r="180" spans="3:5">
      <c r="C180" s="30" t="s">
        <v>63</v>
      </c>
      <c r="D180" s="18"/>
      <c r="E180" s="2"/>
    </row>
    <row r="181" spans="3:5">
      <c r="C181" s="30" t="s">
        <v>4</v>
      </c>
      <c r="D181" s="18"/>
      <c r="E181" s="2"/>
    </row>
    <row r="182" spans="3:5">
      <c r="C182" s="30" t="s">
        <v>4</v>
      </c>
      <c r="D182" s="18"/>
      <c r="E182" s="2"/>
    </row>
    <row r="183" spans="3:5">
      <c r="C183" s="30" t="s">
        <v>4</v>
      </c>
      <c r="D183" s="18"/>
      <c r="E183" s="2"/>
    </row>
    <row r="184" spans="3:5">
      <c r="C184" s="30" t="s">
        <v>4</v>
      </c>
      <c r="D184" s="18"/>
      <c r="E184" s="2"/>
    </row>
    <row r="185" spans="3:5">
      <c r="C185" s="30" t="s">
        <v>4</v>
      </c>
      <c r="D185" s="18"/>
      <c r="E185" s="2"/>
    </row>
    <row r="186" spans="3:5">
      <c r="C186" s="30" t="s">
        <v>4</v>
      </c>
      <c r="D186" s="18"/>
      <c r="E186" s="2"/>
    </row>
    <row r="187" spans="3:5">
      <c r="C187" s="30" t="s">
        <v>4</v>
      </c>
      <c r="D187" s="18"/>
      <c r="E187" s="2"/>
    </row>
    <row r="188" spans="3:5">
      <c r="C188" s="30" t="s">
        <v>4</v>
      </c>
      <c r="D188" s="18"/>
      <c r="E188" s="2"/>
    </row>
    <row r="189" spans="3:5">
      <c r="C189" s="30" t="s">
        <v>4</v>
      </c>
      <c r="D189" s="18"/>
      <c r="E189" s="2"/>
    </row>
    <row r="190" spans="3:5">
      <c r="C190" s="30" t="s">
        <v>4</v>
      </c>
      <c r="D190" s="18"/>
      <c r="E190" s="2"/>
    </row>
    <row r="191" spans="3:5">
      <c r="C191" s="30" t="s">
        <v>4</v>
      </c>
      <c r="D191" s="18"/>
      <c r="E191" s="2"/>
    </row>
    <row r="192" spans="3:5">
      <c r="C192" s="30" t="s">
        <v>4</v>
      </c>
      <c r="D192" s="18"/>
      <c r="E192" s="2"/>
    </row>
    <row r="193" spans="2:5">
      <c r="C193" s="30" t="s">
        <v>4</v>
      </c>
      <c r="D193" s="18"/>
      <c r="E193" s="2"/>
    </row>
    <row r="194" spans="2:5">
      <c r="C194" s="30" t="s">
        <v>4</v>
      </c>
      <c r="D194" s="18"/>
      <c r="E194" s="2"/>
    </row>
    <row r="195" spans="2:5">
      <c r="C195" s="30" t="s">
        <v>4</v>
      </c>
      <c r="D195" s="18"/>
      <c r="E195" s="2"/>
    </row>
    <row r="196" spans="2:5">
      <c r="C196" s="30" t="s">
        <v>4</v>
      </c>
      <c r="D196" s="18"/>
      <c r="E196" s="2"/>
    </row>
    <row r="197" spans="2:5">
      <c r="C197" s="30" t="s">
        <v>4</v>
      </c>
      <c r="D197" s="18"/>
      <c r="E197" s="2"/>
    </row>
    <row r="198" spans="2:5">
      <c r="C198" s="30" t="s">
        <v>4</v>
      </c>
      <c r="D198" s="18"/>
      <c r="E198" s="2"/>
    </row>
    <row r="199" spans="2:5">
      <c r="C199" s="30" t="s">
        <v>4</v>
      </c>
      <c r="D199" s="18"/>
      <c r="E199" s="2"/>
    </row>
    <row r="200" spans="2:5">
      <c r="C200" s="30" t="s">
        <v>4</v>
      </c>
      <c r="D200" s="18"/>
      <c r="E200" s="2"/>
    </row>
    <row r="201" spans="2:5">
      <c r="C201" s="30" t="s">
        <v>4</v>
      </c>
      <c r="D201" s="18"/>
      <c r="E201" s="2"/>
    </row>
    <row r="202" spans="2:5">
      <c r="C202" s="30" t="s">
        <v>4</v>
      </c>
      <c r="D202" s="18"/>
      <c r="E202" s="2"/>
    </row>
    <row r="203" spans="2:5" ht="25.2" thickBot="1">
      <c r="C203" s="31" t="s">
        <v>6</v>
      </c>
      <c r="D203" s="19"/>
      <c r="E203" s="3"/>
    </row>
    <row r="204" spans="2:5" ht="41.4">
      <c r="B204" s="11"/>
      <c r="C204" s="48" t="s">
        <v>64</v>
      </c>
      <c r="D204" s="18"/>
      <c r="E204" s="2"/>
    </row>
  </sheetData>
  <mergeCells count="4">
    <mergeCell ref="B4:B5"/>
    <mergeCell ref="B7:B8"/>
    <mergeCell ref="B107:B108"/>
    <mergeCell ref="B110:B111"/>
  </mergeCells>
  <pageMargins left="0.39370078740157483" right="0.27559055118110237" top="0.51181102362204722" bottom="0.39370078740157483" header="0.31496062992125984" footer="0.31496062992125984"/>
  <pageSetup paperSize="9" scale="4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sheetPr>
    <pageSetUpPr fitToPage="1"/>
  </sheetPr>
  <dimension ref="B2:G37"/>
  <sheetViews>
    <sheetView workbookViewId="0">
      <selection activeCell="F11" sqref="F11"/>
    </sheetView>
  </sheetViews>
  <sheetFormatPr defaultColWidth="8.69921875" defaultRowHeight="15.6"/>
  <cols>
    <col min="1" max="1" width="6.19921875" style="65" customWidth="1"/>
    <col min="2" max="2" width="6.69921875" style="85" customWidth="1"/>
    <col min="3" max="3" width="52.5" style="66" customWidth="1"/>
    <col min="4" max="4" width="24.59765625" style="67" customWidth="1"/>
    <col min="5" max="5" width="24.59765625" style="65" customWidth="1"/>
    <col min="6" max="7" width="26.09765625" style="65" customWidth="1"/>
    <col min="8" max="16384" width="8.69921875" style="65"/>
  </cols>
  <sheetData>
    <row r="2" spans="2:7" ht="15" customHeight="1">
      <c r="B2" s="204" t="s">
        <v>89</v>
      </c>
      <c r="C2" s="204"/>
      <c r="D2" s="65"/>
    </row>
    <row r="3" spans="2:7">
      <c r="C3" s="63"/>
      <c r="D3" s="64"/>
    </row>
    <row r="4" spans="2:7" ht="15" customHeight="1">
      <c r="B4" s="204" t="s">
        <v>90</v>
      </c>
      <c r="C4" s="204"/>
      <c r="D4" s="64" t="s">
        <v>85</v>
      </c>
    </row>
    <row r="5" spans="2:7">
      <c r="C5" s="63"/>
      <c r="D5" s="64"/>
    </row>
    <row r="6" spans="2:7">
      <c r="C6" s="63"/>
      <c r="D6" s="64"/>
    </row>
    <row r="7" spans="2:7" ht="16.2" thickBot="1"/>
    <row r="8" spans="2:7" ht="40.200000000000003" customHeight="1" thickBot="1">
      <c r="B8" s="86" t="s">
        <v>68</v>
      </c>
      <c r="C8" s="68" t="s">
        <v>78</v>
      </c>
      <c r="D8" s="91"/>
    </row>
    <row r="9" spans="2:7" s="71" customFormat="1" ht="40.200000000000003" customHeight="1" thickBot="1">
      <c r="B9" s="87"/>
      <c r="C9" s="69"/>
      <c r="D9" s="70"/>
    </row>
    <row r="10" spans="2:7" ht="40.200000000000003" customHeight="1" thickBot="1">
      <c r="B10" s="86" t="s">
        <v>69</v>
      </c>
      <c r="C10" s="68" t="s">
        <v>72</v>
      </c>
      <c r="D10" s="91"/>
    </row>
    <row r="11" spans="2:7" s="74" customFormat="1" ht="40.200000000000003" customHeight="1" thickBot="1">
      <c r="B11" s="88"/>
      <c r="C11" s="72"/>
      <c r="D11" s="73"/>
    </row>
    <row r="12" spans="2:7" s="74" customFormat="1" ht="40.200000000000003" customHeight="1" thickBot="1">
      <c r="B12" s="86" t="s">
        <v>70</v>
      </c>
      <c r="C12" s="68" t="s">
        <v>73</v>
      </c>
      <c r="D12" s="91"/>
    </row>
    <row r="13" spans="2:7" s="74" customFormat="1" ht="40.200000000000003" customHeight="1" thickBot="1">
      <c r="B13" s="88"/>
      <c r="C13" s="72"/>
      <c r="D13" s="73"/>
    </row>
    <row r="14" spans="2:7" ht="40.200000000000003" customHeight="1">
      <c r="B14" s="86" t="s">
        <v>71</v>
      </c>
      <c r="C14" s="75" t="s">
        <v>86</v>
      </c>
      <c r="D14" s="76" t="s">
        <v>81</v>
      </c>
      <c r="E14" s="77" t="s">
        <v>82</v>
      </c>
      <c r="F14" s="77" t="s">
        <v>83</v>
      </c>
      <c r="G14" s="77" t="s">
        <v>84</v>
      </c>
    </row>
    <row r="15" spans="2:7" ht="62.55" customHeight="1">
      <c r="B15" s="84" t="s">
        <v>74</v>
      </c>
      <c r="C15" s="83" t="s">
        <v>87</v>
      </c>
      <c r="D15" s="78"/>
      <c r="E15" s="61"/>
      <c r="F15" s="61"/>
      <c r="G15" s="92"/>
    </row>
    <row r="16" spans="2:7" ht="25.2" customHeight="1">
      <c r="B16" s="84" t="s">
        <v>75</v>
      </c>
      <c r="C16" s="79" t="s">
        <v>80</v>
      </c>
      <c r="D16" s="80">
        <v>500</v>
      </c>
      <c r="E16" s="59"/>
      <c r="F16" s="59"/>
      <c r="G16" s="59"/>
    </row>
    <row r="17" spans="2:7" ht="25.2" customHeight="1">
      <c r="B17" s="84" t="s">
        <v>76</v>
      </c>
      <c r="C17" s="79" t="s">
        <v>79</v>
      </c>
      <c r="D17" s="80">
        <v>1000</v>
      </c>
      <c r="E17" s="59"/>
      <c r="F17" s="59"/>
      <c r="G17" s="59"/>
    </row>
    <row r="18" spans="2:7" ht="25.2" customHeight="1">
      <c r="B18" s="84" t="s">
        <v>77</v>
      </c>
      <c r="C18" s="79" t="s">
        <v>79</v>
      </c>
      <c r="D18" s="80">
        <v>1500</v>
      </c>
      <c r="E18" s="59"/>
      <c r="F18" s="59"/>
      <c r="G18" s="59"/>
    </row>
    <row r="19" spans="2:7" ht="25.2" customHeight="1">
      <c r="B19" s="84"/>
      <c r="C19" s="79" t="s">
        <v>79</v>
      </c>
      <c r="D19" s="80">
        <v>2000</v>
      </c>
      <c r="E19" s="59"/>
      <c r="F19" s="59"/>
      <c r="G19" s="59"/>
    </row>
    <row r="20" spans="2:7" ht="25.2" customHeight="1">
      <c r="B20" s="84"/>
      <c r="C20" s="79" t="s">
        <v>79</v>
      </c>
      <c r="D20" s="80">
        <v>2500</v>
      </c>
      <c r="E20" s="59"/>
      <c r="F20" s="59"/>
      <c r="G20" s="59"/>
    </row>
    <row r="21" spans="2:7" ht="25.2" customHeight="1">
      <c r="B21" s="84"/>
      <c r="C21" s="79" t="s">
        <v>79</v>
      </c>
      <c r="D21" s="80">
        <v>3000</v>
      </c>
      <c r="E21" s="59"/>
      <c r="F21" s="59"/>
      <c r="G21" s="59"/>
    </row>
    <row r="22" spans="2:7" ht="25.2" customHeight="1">
      <c r="B22" s="84"/>
      <c r="C22" s="79" t="s">
        <v>79</v>
      </c>
      <c r="D22" s="80">
        <v>3500</v>
      </c>
      <c r="E22" s="59"/>
      <c r="F22" s="59"/>
      <c r="G22" s="59"/>
    </row>
    <row r="23" spans="2:7" ht="25.2" customHeight="1">
      <c r="B23" s="84"/>
      <c r="C23" s="79" t="s">
        <v>79</v>
      </c>
      <c r="D23" s="80">
        <v>4000</v>
      </c>
      <c r="E23" s="59"/>
      <c r="F23" s="59"/>
      <c r="G23" s="59"/>
    </row>
    <row r="24" spans="2:7" ht="25.2" customHeight="1">
      <c r="B24" s="84"/>
      <c r="C24" s="79" t="s">
        <v>79</v>
      </c>
      <c r="D24" s="80">
        <v>4500</v>
      </c>
      <c r="E24" s="59"/>
      <c r="F24" s="59"/>
      <c r="G24" s="59"/>
    </row>
    <row r="25" spans="2:7" ht="25.2" customHeight="1">
      <c r="B25" s="84"/>
      <c r="C25" s="79" t="s">
        <v>79</v>
      </c>
      <c r="D25" s="80">
        <v>5000</v>
      </c>
      <c r="E25" s="59"/>
      <c r="F25" s="59"/>
      <c r="G25" s="59"/>
    </row>
    <row r="26" spans="2:7" ht="25.2" customHeight="1">
      <c r="B26" s="84"/>
      <c r="C26" s="79" t="s">
        <v>79</v>
      </c>
      <c r="D26" s="80">
        <v>5500</v>
      </c>
      <c r="E26" s="59"/>
      <c r="F26" s="59"/>
      <c r="G26" s="59"/>
    </row>
    <row r="27" spans="2:7" ht="25.2" customHeight="1">
      <c r="B27" s="84"/>
      <c r="C27" s="79" t="s">
        <v>79</v>
      </c>
      <c r="D27" s="80">
        <v>6000</v>
      </c>
      <c r="E27" s="59"/>
      <c r="F27" s="59"/>
      <c r="G27" s="59"/>
    </row>
    <row r="28" spans="2:7" ht="25.2" customHeight="1">
      <c r="B28" s="84"/>
      <c r="C28" s="79" t="s">
        <v>79</v>
      </c>
      <c r="D28" s="80">
        <v>6500</v>
      </c>
      <c r="E28" s="59"/>
      <c r="F28" s="59"/>
      <c r="G28" s="59"/>
    </row>
    <row r="29" spans="2:7" ht="25.2" customHeight="1">
      <c r="B29" s="84"/>
      <c r="C29" s="79" t="s">
        <v>79</v>
      </c>
      <c r="D29" s="80">
        <v>7000</v>
      </c>
      <c r="E29" s="59"/>
      <c r="F29" s="59"/>
      <c r="G29" s="59"/>
    </row>
    <row r="30" spans="2:7" ht="25.2" customHeight="1">
      <c r="B30" s="84"/>
      <c r="C30" s="79" t="s">
        <v>79</v>
      </c>
      <c r="D30" s="80">
        <v>7500</v>
      </c>
      <c r="E30" s="59"/>
      <c r="F30" s="59"/>
      <c r="G30" s="59"/>
    </row>
    <row r="31" spans="2:7" ht="25.2" customHeight="1">
      <c r="B31" s="86"/>
      <c r="C31" s="79" t="s">
        <v>79</v>
      </c>
      <c r="D31" s="80">
        <v>8000</v>
      </c>
      <c r="E31" s="59"/>
      <c r="F31" s="59"/>
      <c r="G31" s="59"/>
    </row>
    <row r="32" spans="2:7" ht="25.2" customHeight="1">
      <c r="B32" s="86"/>
      <c r="C32" s="79" t="s">
        <v>79</v>
      </c>
      <c r="D32" s="80">
        <v>8500</v>
      </c>
      <c r="E32" s="59"/>
      <c r="F32" s="59"/>
      <c r="G32" s="59"/>
    </row>
    <row r="33" spans="2:7" ht="25.2" customHeight="1">
      <c r="B33" s="86"/>
      <c r="C33" s="79" t="s">
        <v>79</v>
      </c>
      <c r="D33" s="80">
        <v>9000</v>
      </c>
      <c r="E33" s="59"/>
      <c r="F33" s="59"/>
      <c r="G33" s="59"/>
    </row>
    <row r="34" spans="2:7" ht="25.2" customHeight="1">
      <c r="B34" s="86"/>
      <c r="C34" s="79" t="s">
        <v>79</v>
      </c>
      <c r="D34" s="80">
        <v>9500</v>
      </c>
      <c r="E34" s="59"/>
      <c r="F34" s="59"/>
      <c r="G34" s="59"/>
    </row>
    <row r="35" spans="2:7" ht="25.2" customHeight="1">
      <c r="B35" s="86"/>
      <c r="C35" s="79" t="s">
        <v>79</v>
      </c>
      <c r="D35" s="80">
        <v>10000</v>
      </c>
      <c r="E35" s="59"/>
      <c r="F35" s="59"/>
      <c r="G35" s="59"/>
    </row>
    <row r="36" spans="2:7" ht="25.2" customHeight="1" thickBot="1">
      <c r="B36" s="86"/>
      <c r="C36" s="81" t="s">
        <v>88</v>
      </c>
      <c r="D36" s="82"/>
      <c r="E36" s="60"/>
      <c r="F36" s="60"/>
      <c r="G36" s="60"/>
    </row>
    <row r="37" spans="2:7" ht="16.2" thickTop="1"/>
  </sheetData>
  <mergeCells count="2">
    <mergeCell ref="B2:C2"/>
    <mergeCell ref="B4:C4"/>
  </mergeCells>
  <pageMargins left="0.39370078740157483" right="0.27559055118110237" top="0.51181102362204722" bottom="0.3937007874015748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3EE0-80C1-4B07-BC78-4C6D56E9C8E7}">
  <sheetPr>
    <pageSetUpPr fitToPage="1"/>
  </sheetPr>
  <dimension ref="A1:U35"/>
  <sheetViews>
    <sheetView tabSelected="1" view="pageBreakPreview" zoomScale="69" zoomScaleNormal="55" zoomScaleSheetLayoutView="69" zoomScalePageLayoutView="10" workbookViewId="0">
      <selection activeCell="F16" sqref="F16"/>
    </sheetView>
  </sheetViews>
  <sheetFormatPr defaultColWidth="8.69921875" defaultRowHeight="15.6"/>
  <cols>
    <col min="1" max="1" width="6.796875" style="65" customWidth="1"/>
    <col min="2" max="2" width="22" style="62" customWidth="1"/>
    <col min="3" max="3" width="67.59765625" style="66" customWidth="1"/>
    <col min="4" max="4" width="26.69921875" style="67" customWidth="1"/>
    <col min="5" max="5" width="32.19921875" style="65" customWidth="1"/>
    <col min="6" max="6" width="22.59765625" style="65" customWidth="1"/>
    <col min="7" max="7" width="16.09765625" style="90" customWidth="1"/>
    <col min="8" max="8" width="11" style="90" customWidth="1"/>
    <col min="9" max="9" width="12" style="65" customWidth="1"/>
    <col min="10" max="10" width="11.09765625" style="65" customWidth="1"/>
    <col min="11" max="16384" width="8.69921875" style="65"/>
  </cols>
  <sheetData>
    <row r="1" spans="2:6" ht="71.400000000000006" customHeight="1">
      <c r="B1" s="208"/>
      <c r="C1" s="209"/>
      <c r="D1" s="209"/>
      <c r="E1" s="209"/>
      <c r="F1" s="209"/>
    </row>
    <row r="2" spans="2:6" ht="17.399999999999999">
      <c r="B2" s="115"/>
      <c r="C2" s="119"/>
    </row>
    <row r="3" spans="2:6" ht="17.399999999999999">
      <c r="B3" s="115"/>
      <c r="C3" s="119"/>
    </row>
    <row r="4" spans="2:6" ht="24.6" customHeight="1">
      <c r="B4" s="197"/>
      <c r="C4" s="197"/>
      <c r="D4" s="118"/>
      <c r="E4" s="206" t="s">
        <v>152</v>
      </c>
      <c r="F4" s="206"/>
    </row>
    <row r="5" spans="2:6" ht="24.6" customHeight="1">
      <c r="B5" s="197"/>
      <c r="C5" s="197"/>
      <c r="D5" s="118"/>
      <c r="E5" s="198"/>
      <c r="F5" s="198"/>
    </row>
    <row r="6" spans="2:6" ht="24.6" customHeight="1">
      <c r="B6" s="197"/>
      <c r="C6" s="207" t="s">
        <v>91</v>
      </c>
      <c r="D6" s="207"/>
      <c r="E6" s="207"/>
      <c r="F6" s="207"/>
    </row>
    <row r="7" spans="2:6" ht="24.6" customHeight="1">
      <c r="B7" s="197"/>
      <c r="C7" s="199"/>
      <c r="D7" s="199"/>
      <c r="E7" s="199"/>
      <c r="F7" s="199"/>
    </row>
    <row r="8" spans="2:6" ht="28.2" customHeight="1">
      <c r="B8" s="190"/>
      <c r="C8" s="190"/>
      <c r="D8" s="205" t="s">
        <v>169</v>
      </c>
      <c r="E8" s="205"/>
      <c r="F8" s="205"/>
    </row>
    <row r="9" spans="2:6" ht="22.8">
      <c r="B9" s="121"/>
      <c r="C9" s="122"/>
      <c r="D9" s="205"/>
      <c r="E9" s="205"/>
      <c r="F9" s="205"/>
    </row>
    <row r="10" spans="2:6" ht="29.55" customHeight="1">
      <c r="B10" s="65"/>
      <c r="C10" s="197"/>
      <c r="D10" s="205"/>
      <c r="E10" s="205"/>
      <c r="F10" s="205"/>
    </row>
    <row r="11" spans="2:6" ht="17.399999999999999">
      <c r="B11" s="120"/>
      <c r="C11" s="120"/>
      <c r="D11" s="158"/>
      <c r="E11" s="158"/>
      <c r="F11" s="158"/>
    </row>
    <row r="12" spans="2:6" ht="27" customHeight="1">
      <c r="B12" s="120"/>
      <c r="C12" s="186" t="s">
        <v>167</v>
      </c>
      <c r="D12" s="158"/>
      <c r="E12" s="158"/>
      <c r="F12" s="158"/>
    </row>
    <row r="13" spans="2:6" ht="30.6" customHeight="1">
      <c r="B13" s="120"/>
      <c r="C13" s="185" t="s">
        <v>173</v>
      </c>
      <c r="D13" s="158"/>
      <c r="E13" s="158"/>
      <c r="F13" s="158"/>
    </row>
    <row r="14" spans="2:6" ht="18" thickBot="1">
      <c r="B14" s="120"/>
      <c r="C14" s="120"/>
      <c r="D14" s="158"/>
      <c r="E14" s="158"/>
      <c r="F14" s="158"/>
    </row>
    <row r="15" spans="2:6" ht="34.200000000000003" customHeight="1" thickBot="1">
      <c r="C15" s="193"/>
      <c r="E15" s="126">
        <f>E18+E21+E24+E27+E30</f>
        <v>0</v>
      </c>
      <c r="F15" s="192"/>
    </row>
    <row r="16" spans="2:6">
      <c r="C16" s="63"/>
      <c r="D16" s="64"/>
      <c r="F16" s="191"/>
    </row>
    <row r="17" spans="1:21" ht="41.55" customHeight="1" thickBot="1">
      <c r="A17" s="74"/>
      <c r="C17" s="165" t="s">
        <v>151</v>
      </c>
      <c r="D17" s="162" t="s">
        <v>168</v>
      </c>
      <c r="E17" s="162"/>
      <c r="F17" s="187"/>
      <c r="G17" s="96"/>
      <c r="H17" s="96"/>
      <c r="J17" s="89"/>
    </row>
    <row r="18" spans="1:21" ht="40.200000000000003" customHeight="1" thickBot="1">
      <c r="A18" s="93"/>
      <c r="B18" s="101" t="s">
        <v>70</v>
      </c>
      <c r="C18" s="99" t="s">
        <v>154</v>
      </c>
      <c r="D18" s="143"/>
      <c r="E18" s="194">
        <f>D18</f>
        <v>0</v>
      </c>
      <c r="F18" s="164"/>
      <c r="G18" s="93"/>
      <c r="H18" s="93"/>
      <c r="J18" s="97"/>
    </row>
    <row r="19" spans="1:21" s="74" customFormat="1" ht="41.55" customHeight="1" thickBot="1">
      <c r="A19" s="93"/>
      <c r="B19" s="101"/>
      <c r="C19" s="72"/>
      <c r="D19" s="162"/>
      <c r="E19" s="200"/>
      <c r="F19" s="201" t="s">
        <v>153</v>
      </c>
      <c r="G19" s="93"/>
      <c r="H19" s="93"/>
      <c r="J19" s="98"/>
    </row>
    <row r="20" spans="1:21" s="71" customFormat="1" ht="40.200000000000003" customHeight="1" thickBot="1">
      <c r="A20" s="93"/>
      <c r="B20" s="101" t="s">
        <v>159</v>
      </c>
      <c r="C20" s="99" t="s">
        <v>155</v>
      </c>
      <c r="D20" s="143"/>
      <c r="E20" s="176"/>
      <c r="F20" s="164"/>
      <c r="G20" s="93"/>
      <c r="H20" s="93"/>
      <c r="I20" s="65"/>
      <c r="J20" s="97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s="71" customFormat="1" ht="40.200000000000003" customHeight="1" thickBot="1">
      <c r="A21" s="93"/>
      <c r="B21" s="176"/>
      <c r="C21" s="100" t="s">
        <v>160</v>
      </c>
      <c r="D21" s="168">
        <v>5</v>
      </c>
      <c r="E21" s="194">
        <f>D20*D21</f>
        <v>0</v>
      </c>
      <c r="F21" s="195"/>
      <c r="G21" s="93"/>
      <c r="H21" s="93"/>
      <c r="I21" s="65"/>
      <c r="J21" s="97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71" customFormat="1" ht="40.200000000000003" customHeight="1" thickBot="1">
      <c r="A22" s="93"/>
      <c r="B22" s="176"/>
      <c r="C22" s="176"/>
      <c r="D22" s="176"/>
      <c r="E22" s="176"/>
      <c r="F22" s="195"/>
      <c r="G22" s="93"/>
      <c r="H22" s="93"/>
      <c r="I22" s="65"/>
      <c r="J22" s="97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s="71" customFormat="1" ht="40.200000000000003" customHeight="1" thickBot="1">
      <c r="A23" s="93"/>
      <c r="B23" s="188" t="s">
        <v>156</v>
      </c>
      <c r="C23" s="99" t="s">
        <v>162</v>
      </c>
      <c r="D23" s="143"/>
      <c r="E23" s="176"/>
      <c r="F23" s="195"/>
      <c r="G23" s="93"/>
      <c r="H23" s="93"/>
      <c r="I23" s="65"/>
      <c r="J23" s="97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s="71" customFormat="1" ht="40.200000000000003" customHeight="1" thickBot="1">
      <c r="A24" s="93"/>
      <c r="B24" s="74"/>
      <c r="C24" s="100" t="s">
        <v>163</v>
      </c>
      <c r="D24" s="168">
        <v>15</v>
      </c>
      <c r="E24" s="194">
        <f>D24*D23</f>
        <v>0</v>
      </c>
      <c r="F24" s="195"/>
      <c r="G24" s="93"/>
      <c r="H24" s="93"/>
      <c r="I24" s="65"/>
      <c r="J24" s="97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s="74" customFormat="1" ht="40.200000000000003" customHeight="1" thickBot="1">
      <c r="A25" s="93"/>
      <c r="B25" s="101"/>
      <c r="C25" s="72"/>
      <c r="D25" s="101"/>
      <c r="E25" s="164"/>
      <c r="F25" s="196"/>
      <c r="G25" s="93"/>
      <c r="H25" s="93"/>
      <c r="J25" s="98"/>
    </row>
    <row r="26" spans="1:21" s="71" customFormat="1" ht="38.549999999999997" customHeight="1" thickBot="1">
      <c r="A26" s="93"/>
      <c r="B26" s="101" t="s">
        <v>157</v>
      </c>
      <c r="C26" s="99" t="s">
        <v>161</v>
      </c>
      <c r="D26" s="143"/>
      <c r="E26" s="176"/>
      <c r="F26" s="195"/>
      <c r="G26" s="93"/>
      <c r="H26" s="93"/>
      <c r="I26" s="65"/>
      <c r="J26" s="97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s="71" customFormat="1" ht="41.55" customHeight="1" thickBot="1">
      <c r="A27" s="93"/>
      <c r="B27" s="189"/>
      <c r="C27" s="100" t="s">
        <v>164</v>
      </c>
      <c r="D27" s="168">
        <v>25</v>
      </c>
      <c r="E27" s="194">
        <f>D27*D26</f>
        <v>0</v>
      </c>
      <c r="F27" s="195"/>
      <c r="G27" s="93"/>
      <c r="H27" s="93"/>
      <c r="I27" s="65"/>
      <c r="J27" s="97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s="71" customFormat="1" ht="40.200000000000003" customHeight="1" thickBot="1">
      <c r="A28" s="93"/>
      <c r="B28" s="93"/>
      <c r="C28" s="96"/>
      <c r="D28" s="101"/>
      <c r="E28" s="96"/>
      <c r="F28" s="196"/>
      <c r="G28" s="93"/>
      <c r="H28" s="93"/>
      <c r="I28" s="65"/>
      <c r="J28" s="97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40.200000000000003" customHeight="1" thickBot="1">
      <c r="A29" s="93"/>
      <c r="B29" s="101" t="s">
        <v>158</v>
      </c>
      <c r="C29" s="99" t="s">
        <v>165</v>
      </c>
      <c r="D29" s="143"/>
      <c r="E29" s="176"/>
      <c r="F29" s="195"/>
      <c r="G29" s="93"/>
      <c r="H29" s="93"/>
      <c r="J29" s="97"/>
    </row>
    <row r="30" spans="1:21" s="74" customFormat="1" ht="40.200000000000003" customHeight="1" thickBot="1">
      <c r="A30" s="93"/>
      <c r="B30" s="101"/>
      <c r="C30" s="100" t="s">
        <v>166</v>
      </c>
      <c r="D30" s="168">
        <v>25</v>
      </c>
      <c r="E30" s="194">
        <f>D30*D29</f>
        <v>0</v>
      </c>
      <c r="F30" s="195"/>
      <c r="G30" s="93"/>
      <c r="H30" s="93"/>
      <c r="J30" s="98"/>
    </row>
    <row r="31" spans="1:21" s="74" customFormat="1" ht="40.200000000000003" customHeight="1" thickBot="1">
      <c r="A31" s="93"/>
      <c r="B31" s="101"/>
      <c r="C31" s="100" t="s">
        <v>170</v>
      </c>
      <c r="D31" s="168"/>
      <c r="E31" s="194">
        <f>SUM(E21,E24,E27,E30)</f>
        <v>0</v>
      </c>
      <c r="F31" s="195">
        <f>IFERROR(E31/$E$18,)</f>
        <v>0</v>
      </c>
      <c r="G31" s="93"/>
      <c r="H31" s="93"/>
      <c r="J31" s="98"/>
    </row>
    <row r="32" spans="1:21" s="74" customFormat="1" ht="40.200000000000003" customHeight="1">
      <c r="A32" s="93"/>
      <c r="B32" s="101"/>
      <c r="C32" s="72"/>
      <c r="D32" s="101"/>
      <c r="G32" s="93"/>
      <c r="H32" s="93"/>
      <c r="J32" s="98"/>
    </row>
    <row r="33" spans="1:10" s="74" customFormat="1" ht="79.2" customHeight="1">
      <c r="A33" s="93"/>
      <c r="B33" s="101"/>
      <c r="C33" s="72"/>
      <c r="D33" s="101"/>
      <c r="G33" s="93"/>
      <c r="H33" s="93"/>
      <c r="J33" s="98"/>
    </row>
    <row r="34" spans="1:10">
      <c r="D34" s="65"/>
      <c r="E34" s="65" t="s">
        <v>171</v>
      </c>
    </row>
    <row r="35" spans="1:10" ht="15" customHeight="1">
      <c r="D35" s="159"/>
      <c r="E35" s="160" t="s">
        <v>172</v>
      </c>
    </row>
  </sheetData>
  <mergeCells count="4">
    <mergeCell ref="D8:F10"/>
    <mergeCell ref="E4:F4"/>
    <mergeCell ref="C6:F6"/>
    <mergeCell ref="B1:F1"/>
  </mergeCells>
  <pageMargins left="0.23622047244094491" right="3.937007874015748E-2" top="0.74803149606299213" bottom="0.74803149606299213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B90D-7D3C-4B60-98C9-14BAC27706F8}">
  <sheetPr>
    <pageSetUpPr fitToPage="1"/>
  </sheetPr>
  <dimension ref="A1:AA61"/>
  <sheetViews>
    <sheetView view="pageBreakPreview" zoomScale="55" zoomScaleNormal="55" zoomScaleSheetLayoutView="55" zoomScalePageLayoutView="10" workbookViewId="0">
      <selection activeCell="J12" sqref="J12"/>
    </sheetView>
  </sheetViews>
  <sheetFormatPr defaultColWidth="8.69921875" defaultRowHeight="15.6"/>
  <cols>
    <col min="1" max="1" width="6.796875" style="65" customWidth="1"/>
    <col min="2" max="2" width="6.69921875" style="62" customWidth="1"/>
    <col min="3" max="3" width="64.5" style="66" customWidth="1"/>
    <col min="4" max="4" width="28.19921875" style="67" bestFit="1" customWidth="1"/>
    <col min="5" max="5" width="27.59765625" style="65" customWidth="1"/>
    <col min="6" max="7" width="24.59765625" style="65" customWidth="1"/>
    <col min="8" max="11" width="24.59765625" style="172" customWidth="1"/>
    <col min="12" max="12" width="31.796875" style="65" customWidth="1"/>
    <col min="13" max="13" width="16.09765625" style="90" customWidth="1"/>
    <col min="14" max="14" width="11" style="90" customWidth="1"/>
    <col min="15" max="15" width="12" style="65" customWidth="1"/>
    <col min="16" max="16" width="11.09765625" style="65" customWidth="1"/>
    <col min="17" max="16384" width="8.69921875" style="65"/>
  </cols>
  <sheetData>
    <row r="1" spans="1:16" ht="17.399999999999999">
      <c r="B1" s="115"/>
      <c r="C1" s="119"/>
      <c r="L1" s="142" t="s">
        <v>116</v>
      </c>
    </row>
    <row r="2" spans="1:16" ht="24.6" customHeight="1">
      <c r="B2" s="210" t="s">
        <v>89</v>
      </c>
      <c r="C2" s="210"/>
      <c r="D2" s="118"/>
    </row>
    <row r="3" spans="1:16" ht="15" customHeight="1">
      <c r="B3" s="170"/>
      <c r="C3" s="170"/>
      <c r="D3" s="205" t="s">
        <v>113</v>
      </c>
      <c r="E3" s="205"/>
      <c r="F3" s="205"/>
      <c r="G3" s="205"/>
      <c r="H3" s="205"/>
      <c r="I3" s="205"/>
      <c r="J3" s="205"/>
      <c r="K3" s="205"/>
      <c r="L3" s="205"/>
    </row>
    <row r="4" spans="1:16" ht="22.8">
      <c r="B4" s="121"/>
      <c r="C4" s="122"/>
      <c r="D4" s="205"/>
      <c r="E4" s="205"/>
      <c r="F4" s="205"/>
      <c r="G4" s="205"/>
      <c r="H4" s="205"/>
      <c r="I4" s="205"/>
      <c r="J4" s="205"/>
      <c r="K4" s="205"/>
      <c r="L4" s="205"/>
    </row>
    <row r="5" spans="1:16" ht="29.55" customHeight="1">
      <c r="B5" s="210" t="s">
        <v>91</v>
      </c>
      <c r="C5" s="210"/>
      <c r="D5" s="205"/>
      <c r="E5" s="205"/>
      <c r="F5" s="205"/>
      <c r="G5" s="205"/>
      <c r="H5" s="205"/>
      <c r="I5" s="205"/>
      <c r="J5" s="205"/>
      <c r="K5" s="205"/>
      <c r="L5" s="205"/>
    </row>
    <row r="6" spans="1:16" ht="17.399999999999999">
      <c r="B6" s="120"/>
      <c r="C6" s="120"/>
      <c r="D6" s="158"/>
      <c r="E6" s="158"/>
      <c r="F6" s="158"/>
      <c r="G6" s="158" t="s">
        <v>147</v>
      </c>
      <c r="H6" s="173">
        <v>3500000</v>
      </c>
      <c r="I6" s="173">
        <v>3200000</v>
      </c>
      <c r="J6" s="173">
        <v>3100000</v>
      </c>
      <c r="K6" s="173"/>
      <c r="L6" s="158"/>
    </row>
    <row r="7" spans="1:16" ht="17.399999999999999">
      <c r="B7" s="120"/>
      <c r="C7" s="120"/>
      <c r="D7" s="158"/>
      <c r="E7" s="158"/>
      <c r="F7" s="158"/>
      <c r="G7" s="158" t="s">
        <v>148</v>
      </c>
      <c r="H7" s="173">
        <v>4100000</v>
      </c>
      <c r="I7" s="173">
        <v>4050000</v>
      </c>
      <c r="J7" s="173">
        <v>4100000</v>
      </c>
      <c r="K7" s="173"/>
      <c r="L7" s="158"/>
    </row>
    <row r="8" spans="1:16" ht="17.399999999999999">
      <c r="B8" s="120"/>
      <c r="C8" s="120"/>
      <c r="D8" s="158"/>
      <c r="E8" s="158"/>
      <c r="F8" s="158"/>
      <c r="G8" s="182" t="s">
        <v>149</v>
      </c>
      <c r="H8" s="183">
        <v>0.57999999999999996</v>
      </c>
      <c r="I8" s="173">
        <v>0.5</v>
      </c>
      <c r="J8" s="173">
        <v>0.5</v>
      </c>
      <c r="K8" s="173"/>
      <c r="L8" s="158"/>
    </row>
    <row r="9" spans="1:16" ht="17.399999999999999">
      <c r="B9" s="120"/>
      <c r="C9" s="120"/>
      <c r="D9" s="158"/>
      <c r="E9" s="158"/>
      <c r="F9" s="158"/>
      <c r="G9" s="65" t="s">
        <v>150</v>
      </c>
      <c r="H9" s="172">
        <v>0.65</v>
      </c>
      <c r="I9" s="173">
        <v>0.6</v>
      </c>
      <c r="J9" s="173">
        <v>0.6</v>
      </c>
      <c r="K9" s="173"/>
      <c r="L9" s="158"/>
    </row>
    <row r="10" spans="1:16" ht="17.399999999999999">
      <c r="B10" s="120"/>
      <c r="C10" s="120"/>
    </row>
    <row r="11" spans="1:16" ht="16.2" thickBot="1">
      <c r="C11" s="63"/>
      <c r="F11" s="113" t="s">
        <v>100</v>
      </c>
    </row>
    <row r="12" spans="1:16" ht="34.200000000000003" customHeight="1" thickBot="1">
      <c r="C12" s="115" t="s">
        <v>135</v>
      </c>
      <c r="F12" s="126">
        <f>SUM(F18+F22+F25+F27)</f>
        <v>3756485.0498338873</v>
      </c>
      <c r="H12" s="184">
        <v>2289265.6478405311</v>
      </c>
      <c r="I12" s="184">
        <v>2171134.2192691024</v>
      </c>
      <c r="J12" s="184">
        <f>$F$18*$H$18+$F$22*$H$22+$F$25*$H$25+$F$27*$H$27</f>
        <v>2149705.6478405315</v>
      </c>
      <c r="K12" s="184">
        <f t="shared" ref="K12:L12" si="0">$F$18*$H$18+$F$22*$H$22+$F$25*$H$25+$F$27*$H$27</f>
        <v>2149705.6478405315</v>
      </c>
      <c r="L12" s="184">
        <f t="shared" si="0"/>
        <v>2149705.6478405315</v>
      </c>
    </row>
    <row r="13" spans="1:16">
      <c r="C13" s="63"/>
      <c r="D13" s="64"/>
    </row>
    <row r="14" spans="1:16" ht="33" customHeight="1">
      <c r="A14" s="74"/>
      <c r="B14" s="117"/>
      <c r="C14" s="116" t="s">
        <v>124</v>
      </c>
      <c r="D14" s="116"/>
      <c r="P14" s="89"/>
    </row>
    <row r="15" spans="1:16">
      <c r="A15" s="74"/>
      <c r="C15" s="63"/>
      <c r="D15" s="64"/>
      <c r="P15" s="89"/>
    </row>
    <row r="16" spans="1:16" ht="30.6" customHeight="1">
      <c r="A16" s="74"/>
      <c r="C16" s="165" t="s">
        <v>134</v>
      </c>
      <c r="D16" s="169">
        <v>4</v>
      </c>
      <c r="E16" s="169">
        <v>3</v>
      </c>
      <c r="F16" s="64"/>
      <c r="G16" s="64"/>
      <c r="H16" s="174"/>
      <c r="I16" s="174"/>
      <c r="J16" s="174"/>
      <c r="K16" s="174"/>
      <c r="P16" s="89"/>
    </row>
    <row r="17" spans="1:27" ht="41.55" customHeight="1" thickBot="1">
      <c r="A17" s="74"/>
      <c r="C17" s="166"/>
      <c r="D17" s="162" t="s">
        <v>143</v>
      </c>
      <c r="E17" s="162" t="s">
        <v>144</v>
      </c>
      <c r="F17" s="162" t="s">
        <v>127</v>
      </c>
      <c r="G17" s="95" t="s">
        <v>146</v>
      </c>
      <c r="H17" s="175"/>
      <c r="I17" s="175"/>
      <c r="J17" s="175"/>
      <c r="K17" s="175"/>
      <c r="L17" s="95"/>
      <c r="M17" s="96"/>
      <c r="N17" s="96"/>
      <c r="P17" s="89"/>
    </row>
    <row r="18" spans="1:27" ht="40.200000000000003" customHeight="1" thickBot="1">
      <c r="A18" s="93"/>
      <c r="B18" s="101" t="s">
        <v>114</v>
      </c>
      <c r="C18" s="99" t="s">
        <v>115</v>
      </c>
      <c r="D18" s="143">
        <v>3100000</v>
      </c>
      <c r="E18" s="143">
        <v>4100000</v>
      </c>
      <c r="F18" s="168">
        <f>(D18*D16+E18*E16)/7</f>
        <v>3528571.4285714286</v>
      </c>
      <c r="G18" s="171">
        <f>F18/F12</f>
        <v>0.9393279573220884</v>
      </c>
      <c r="H18" s="176">
        <v>0.6</v>
      </c>
      <c r="I18" s="176"/>
      <c r="J18" s="176"/>
      <c r="K18" s="176"/>
      <c r="L18" s="96"/>
      <c r="M18" s="93"/>
      <c r="N18" s="93"/>
      <c r="P18" s="97"/>
    </row>
    <row r="19" spans="1:27" s="74" customFormat="1" ht="41.55" customHeight="1">
      <c r="A19" s="93"/>
      <c r="B19" s="101"/>
      <c r="C19" s="72"/>
      <c r="D19" s="162" t="s">
        <v>118</v>
      </c>
      <c r="E19" s="162" t="s">
        <v>119</v>
      </c>
      <c r="F19" s="96"/>
      <c r="G19" s="96"/>
      <c r="H19" s="177"/>
      <c r="I19" s="177"/>
      <c r="J19" s="177"/>
      <c r="K19" s="177"/>
      <c r="L19" s="112"/>
      <c r="M19" s="93"/>
      <c r="N19" s="93"/>
      <c r="P19" s="98"/>
    </row>
    <row r="20" spans="1:27" s="71" customFormat="1" ht="42.6" customHeight="1" thickBot="1">
      <c r="A20" s="93"/>
      <c r="B20" s="93"/>
      <c r="C20" s="63" t="s">
        <v>126</v>
      </c>
      <c r="D20" s="163">
        <v>180000</v>
      </c>
      <c r="E20" s="163">
        <v>180000</v>
      </c>
      <c r="F20" s="162" t="s">
        <v>128</v>
      </c>
      <c r="G20" s="96"/>
      <c r="H20" s="177"/>
      <c r="I20" s="177"/>
      <c r="J20" s="177"/>
      <c r="K20" s="177"/>
      <c r="L20" s="102"/>
      <c r="M20" s="93"/>
      <c r="N20" s="93"/>
      <c r="O20" s="65"/>
      <c r="P20" s="97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s="71" customFormat="1" ht="40.200000000000003" customHeight="1" thickBot="1">
      <c r="A21" s="93"/>
      <c r="B21" s="101" t="s">
        <v>71</v>
      </c>
      <c r="C21" s="99" t="s">
        <v>120</v>
      </c>
      <c r="D21" s="143">
        <v>0.5</v>
      </c>
      <c r="E21" s="143">
        <v>0.6</v>
      </c>
      <c r="F21" s="143"/>
      <c r="G21" s="143"/>
      <c r="H21" s="176"/>
      <c r="I21" s="176"/>
      <c r="J21" s="176"/>
      <c r="K21" s="176"/>
      <c r="L21" s="102"/>
      <c r="M21" s="93"/>
      <c r="N21" s="93"/>
      <c r="O21" s="65"/>
      <c r="P21" s="97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7" s="71" customFormat="1" ht="40.200000000000003" customHeight="1" thickBot="1">
      <c r="A22" s="93"/>
      <c r="B22" s="101"/>
      <c r="C22" s="99" t="s">
        <v>121</v>
      </c>
      <c r="D22" s="143">
        <f>D21*D20</f>
        <v>90000</v>
      </c>
      <c r="E22" s="143">
        <f>E21*E20</f>
        <v>108000</v>
      </c>
      <c r="F22" s="168">
        <f>(D22*D16+E22*E16)/7</f>
        <v>97714.28571428571</v>
      </c>
      <c r="G22" s="171">
        <f>F22/F12</f>
        <v>2.6012158818150138E-2</v>
      </c>
      <c r="H22" s="176">
        <v>0.2</v>
      </c>
      <c r="I22" s="176"/>
      <c r="J22" s="176"/>
      <c r="K22" s="176"/>
      <c r="L22" s="102"/>
      <c r="M22" s="93"/>
      <c r="N22" s="93"/>
      <c r="O22" s="65"/>
      <c r="P22" s="97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s="74" customFormat="1" ht="40.200000000000003" customHeight="1">
      <c r="A23" s="93"/>
      <c r="B23" s="101"/>
      <c r="C23" s="72"/>
      <c r="D23" s="162" t="s">
        <v>118</v>
      </c>
      <c r="E23" s="162" t="s">
        <v>119</v>
      </c>
      <c r="F23" s="164"/>
      <c r="G23" s="164"/>
      <c r="H23" s="176"/>
      <c r="I23" s="176"/>
      <c r="J23" s="176"/>
      <c r="K23" s="176"/>
      <c r="L23" s="167"/>
      <c r="M23" s="93"/>
      <c r="N23" s="93"/>
      <c r="P23" s="98"/>
    </row>
    <row r="24" spans="1:27" s="71" customFormat="1" ht="45" customHeight="1" thickBot="1">
      <c r="A24" s="93"/>
      <c r="B24" s="93"/>
      <c r="C24" s="72" t="s">
        <v>125</v>
      </c>
      <c r="D24" s="163">
        <v>100000</v>
      </c>
      <c r="E24" s="163">
        <v>100000</v>
      </c>
      <c r="F24" s="162" t="s">
        <v>145</v>
      </c>
      <c r="G24" s="96"/>
      <c r="H24" s="177"/>
      <c r="I24" s="177"/>
      <c r="J24" s="177"/>
      <c r="K24" s="177"/>
      <c r="L24" s="96"/>
      <c r="M24" s="93"/>
      <c r="N24" s="93"/>
      <c r="O24" s="65"/>
      <c r="P24" s="97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s="71" customFormat="1" ht="38.549999999999997" customHeight="1" thickBot="1">
      <c r="A25" s="93"/>
      <c r="B25" s="101" t="s">
        <v>69</v>
      </c>
      <c r="C25" s="100" t="s">
        <v>142</v>
      </c>
      <c r="D25" s="143">
        <v>0.6</v>
      </c>
      <c r="E25" s="143">
        <v>0.7</v>
      </c>
      <c r="F25" s="168">
        <f>((D25*D16)*D24+(E25*E16)*E24)/7</f>
        <v>64285.714285714283</v>
      </c>
      <c r="G25" s="171">
        <f>F25/F12</f>
        <v>1.7113262380361934E-2</v>
      </c>
      <c r="H25" s="176">
        <v>0.1</v>
      </c>
      <c r="I25" s="176"/>
      <c r="J25" s="176"/>
      <c r="K25" s="176"/>
      <c r="L25" s="96"/>
      <c r="M25" s="93"/>
      <c r="N25" s="93"/>
      <c r="O25" s="65"/>
      <c r="P25" s="97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s="71" customFormat="1" ht="40.200000000000003" customHeight="1" thickBot="1">
      <c r="A26" s="93"/>
      <c r="B26" s="93"/>
      <c r="C26" s="96"/>
      <c r="D26" s="96">
        <f>8*20*8</f>
        <v>1280</v>
      </c>
      <c r="E26" s="96">
        <f>8*20*8</f>
        <v>1280</v>
      </c>
      <c r="F26" s="162" t="s">
        <v>145</v>
      </c>
      <c r="G26" s="96"/>
      <c r="H26" s="177"/>
      <c r="I26" s="177"/>
      <c r="J26" s="177"/>
      <c r="K26" s="177"/>
      <c r="L26" s="96"/>
      <c r="M26" s="93"/>
      <c r="N26" s="93"/>
      <c r="O26" s="65"/>
      <c r="P26" s="97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40.200000000000003" customHeight="1" thickBot="1">
      <c r="A27" s="93"/>
      <c r="B27" s="101" t="s">
        <v>103</v>
      </c>
      <c r="C27" s="99" t="s">
        <v>129</v>
      </c>
      <c r="D27" s="143">
        <f>200/4.3</f>
        <v>46.511627906976749</v>
      </c>
      <c r="E27" s="143">
        <f>250/4.3</f>
        <v>58.139534883720934</v>
      </c>
      <c r="F27" s="168">
        <f>((D27*D16)*D26+(E27*E16)*E26)/7</f>
        <v>65913.621262458473</v>
      </c>
      <c r="G27" s="171">
        <f>F27/F12</f>
        <v>1.7546621479399522E-2</v>
      </c>
      <c r="H27" s="176">
        <v>0.1</v>
      </c>
      <c r="I27" s="176"/>
      <c r="J27" s="176"/>
      <c r="K27" s="176"/>
      <c r="L27" s="96"/>
      <c r="M27" s="93"/>
      <c r="N27" s="93"/>
      <c r="P27" s="97"/>
    </row>
    <row r="28" spans="1:27" s="71" customFormat="1" ht="40.200000000000003" customHeight="1" thickBot="1">
      <c r="A28" s="93"/>
      <c r="B28" s="93"/>
      <c r="C28" s="96"/>
      <c r="D28" s="96" t="s">
        <v>132</v>
      </c>
      <c r="E28" s="96" t="s">
        <v>133</v>
      </c>
      <c r="F28" s="96"/>
      <c r="G28" s="96"/>
      <c r="H28" s="177"/>
      <c r="I28" s="177"/>
      <c r="J28" s="177"/>
      <c r="K28" s="177"/>
      <c r="L28" s="96"/>
      <c r="M28" s="93"/>
      <c r="N28" s="93"/>
      <c r="O28" s="65"/>
      <c r="P28" s="97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s="71" customFormat="1" ht="38.549999999999997" customHeight="1" thickBot="1">
      <c r="A29" s="93"/>
      <c r="B29" s="101" t="s">
        <v>140</v>
      </c>
      <c r="C29" s="100" t="s">
        <v>141</v>
      </c>
      <c r="D29" s="143"/>
      <c r="E29" s="143"/>
      <c r="F29" s="96"/>
      <c r="G29" s="96"/>
      <c r="H29" s="177"/>
      <c r="I29" s="177"/>
      <c r="J29" s="177"/>
      <c r="K29" s="177"/>
      <c r="L29" s="96"/>
      <c r="M29" s="93"/>
      <c r="N29" s="93"/>
      <c r="O29" s="65"/>
      <c r="P29" s="97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s="71" customFormat="1" ht="40.200000000000003" customHeight="1" thickBot="1">
      <c r="A30" s="93"/>
      <c r="B30" s="93"/>
      <c r="C30" s="96"/>
      <c r="D30" s="96" t="s">
        <v>132</v>
      </c>
      <c r="E30" s="96" t="s">
        <v>133</v>
      </c>
      <c r="F30" s="96"/>
      <c r="G30" s="96"/>
      <c r="H30" s="177"/>
      <c r="I30" s="177"/>
      <c r="J30" s="177"/>
      <c r="K30" s="177"/>
      <c r="L30" s="96"/>
      <c r="M30" s="93"/>
      <c r="N30" s="93"/>
      <c r="O30" s="65"/>
      <c r="P30" s="97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s="71" customFormat="1" ht="38.549999999999997" customHeight="1" thickBot="1">
      <c r="A31" s="93"/>
      <c r="B31" s="101" t="s">
        <v>122</v>
      </c>
      <c r="C31" s="100" t="s">
        <v>131</v>
      </c>
      <c r="D31" s="143"/>
      <c r="E31" s="143"/>
      <c r="F31" s="96"/>
      <c r="G31" s="96"/>
      <c r="H31" s="177"/>
      <c r="I31" s="177"/>
      <c r="J31" s="177"/>
      <c r="K31" s="177"/>
      <c r="L31" s="96"/>
      <c r="M31" s="93"/>
      <c r="N31" s="93"/>
      <c r="O31" s="65"/>
      <c r="P31" s="97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s="71" customFormat="1" ht="40.200000000000003" customHeight="1" thickBot="1">
      <c r="A32" s="93"/>
      <c r="B32" s="93"/>
      <c r="C32" s="96"/>
      <c r="D32" s="96" t="s">
        <v>132</v>
      </c>
      <c r="E32" s="96" t="s">
        <v>133</v>
      </c>
      <c r="F32" s="96"/>
      <c r="G32" s="96"/>
      <c r="H32" s="177"/>
      <c r="I32" s="177"/>
      <c r="J32" s="177"/>
      <c r="K32" s="177"/>
      <c r="L32" s="96"/>
      <c r="M32" s="93"/>
      <c r="N32" s="93"/>
      <c r="O32" s="65"/>
      <c r="P32" s="97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40.200000000000003" customHeight="1" thickBot="1">
      <c r="A33" s="93"/>
      <c r="B33" s="101" t="s">
        <v>123</v>
      </c>
      <c r="C33" s="99" t="s">
        <v>130</v>
      </c>
      <c r="D33" s="143"/>
      <c r="E33" s="143"/>
      <c r="F33" s="96"/>
      <c r="G33" s="96"/>
      <c r="H33" s="177"/>
      <c r="I33" s="177"/>
      <c r="J33" s="177"/>
      <c r="K33" s="177"/>
      <c r="L33" s="96"/>
      <c r="M33" s="93"/>
      <c r="N33" s="93"/>
      <c r="P33" s="97"/>
    </row>
    <row r="34" spans="1:27" s="71" customFormat="1" ht="40.200000000000003" customHeight="1" thickBot="1">
      <c r="A34" s="93"/>
      <c r="B34" s="93"/>
      <c r="C34" s="96"/>
      <c r="D34" s="96" t="s">
        <v>132</v>
      </c>
      <c r="E34" s="96" t="s">
        <v>133</v>
      </c>
      <c r="F34" s="96"/>
      <c r="G34" s="96"/>
      <c r="H34" s="177"/>
      <c r="I34" s="177"/>
      <c r="J34" s="177"/>
      <c r="K34" s="177"/>
      <c r="L34" s="96"/>
      <c r="M34" s="93"/>
      <c r="N34" s="93"/>
      <c r="O34" s="65"/>
      <c r="P34" s="97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s="71" customFormat="1" ht="38.549999999999997" customHeight="1" thickBot="1">
      <c r="A35" s="93"/>
      <c r="B35" s="101" t="s">
        <v>136</v>
      </c>
      <c r="C35" s="100" t="s">
        <v>139</v>
      </c>
      <c r="D35" s="143"/>
      <c r="E35" s="143"/>
      <c r="F35" s="96"/>
      <c r="G35" s="96"/>
      <c r="H35" s="177"/>
      <c r="I35" s="177"/>
      <c r="J35" s="177"/>
      <c r="K35" s="177"/>
      <c r="L35" s="96"/>
      <c r="M35" s="93"/>
      <c r="N35" s="93"/>
      <c r="O35" s="65"/>
      <c r="P35" s="9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s="71" customFormat="1" ht="40.200000000000003" customHeight="1" thickBot="1">
      <c r="A36" s="93"/>
      <c r="B36" s="93"/>
      <c r="C36" s="96"/>
      <c r="D36" s="96" t="s">
        <v>132</v>
      </c>
      <c r="E36" s="96" t="s">
        <v>133</v>
      </c>
      <c r="F36" s="96"/>
      <c r="G36" s="96"/>
      <c r="H36" s="177"/>
      <c r="I36" s="177"/>
      <c r="J36" s="177"/>
      <c r="K36" s="177"/>
      <c r="L36" s="96"/>
      <c r="M36" s="93"/>
      <c r="N36" s="93"/>
      <c r="O36" s="65"/>
      <c r="P36" s="97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40.200000000000003" customHeight="1" thickBot="1">
      <c r="A37" s="93"/>
      <c r="B37" s="101" t="s">
        <v>138</v>
      </c>
      <c r="C37" s="99" t="s">
        <v>137</v>
      </c>
      <c r="D37" s="143"/>
      <c r="E37" s="143"/>
      <c r="F37" s="96"/>
      <c r="G37" s="96"/>
      <c r="H37" s="177"/>
      <c r="I37" s="177"/>
      <c r="J37" s="177"/>
      <c r="K37" s="177"/>
      <c r="L37" s="96"/>
      <c r="M37" s="93"/>
      <c r="N37" s="93"/>
      <c r="P37" s="97"/>
    </row>
    <row r="38" spans="1:27" s="74" customFormat="1" ht="40.200000000000003" customHeight="1">
      <c r="B38" s="94"/>
      <c r="C38" s="155" t="s">
        <v>104</v>
      </c>
      <c r="D38" s="94"/>
      <c r="E38" s="94"/>
      <c r="F38" s="94"/>
      <c r="G38" s="94"/>
      <c r="H38" s="178"/>
      <c r="I38" s="178"/>
      <c r="J38" s="178"/>
      <c r="K38" s="178"/>
      <c r="L38" s="96"/>
      <c r="M38" s="94"/>
      <c r="N38" s="94"/>
      <c r="P38" s="98"/>
    </row>
    <row r="39" spans="1:27" s="74" customFormat="1" ht="22.2" customHeight="1">
      <c r="B39" s="94"/>
      <c r="C39" s="156" t="s">
        <v>105</v>
      </c>
      <c r="D39" s="94"/>
      <c r="E39" s="94"/>
      <c r="F39" s="94"/>
      <c r="G39" s="94"/>
      <c r="H39" s="178"/>
      <c r="I39" s="178"/>
      <c r="J39" s="178"/>
      <c r="K39" s="178"/>
      <c r="L39" s="96"/>
      <c r="M39" s="94"/>
      <c r="N39" s="94"/>
      <c r="P39" s="98"/>
    </row>
    <row r="40" spans="1:27" s="74" customFormat="1" ht="25.2" customHeight="1">
      <c r="B40" s="103"/>
      <c r="C40" s="111" t="s">
        <v>98</v>
      </c>
      <c r="D40" s="105"/>
      <c r="E40" s="105"/>
      <c r="F40" s="105"/>
      <c r="G40" s="105"/>
      <c r="H40" s="179"/>
      <c r="I40" s="179"/>
      <c r="J40" s="179"/>
      <c r="K40" s="179"/>
      <c r="L40" s="105"/>
      <c r="M40" s="106"/>
      <c r="N40" s="106"/>
    </row>
    <row r="41" spans="1:27" s="74" customFormat="1" ht="25.2" customHeight="1" thickBot="1">
      <c r="B41" s="103"/>
      <c r="C41" s="104"/>
      <c r="D41" s="107" t="s">
        <v>97</v>
      </c>
      <c r="E41" s="105"/>
      <c r="F41" s="105"/>
      <c r="G41" s="105"/>
      <c r="H41" s="179"/>
      <c r="I41" s="179"/>
      <c r="J41" s="179"/>
      <c r="K41" s="179"/>
      <c r="L41" s="105"/>
      <c r="M41" s="106"/>
      <c r="N41" s="106"/>
    </row>
    <row r="42" spans="1:27" s="62" customFormat="1" ht="26.55" customHeight="1" thickBot="1">
      <c r="C42" s="109" t="s">
        <v>94</v>
      </c>
      <c r="D42" s="114"/>
      <c r="E42" s="114"/>
      <c r="F42" s="65"/>
      <c r="G42" s="65"/>
      <c r="H42" s="172"/>
      <c r="I42" s="172"/>
      <c r="J42" s="172"/>
      <c r="K42" s="172"/>
      <c r="L42" s="65"/>
      <c r="M42" s="90"/>
      <c r="N42" s="90"/>
    </row>
    <row r="43" spans="1:27" s="62" customFormat="1" ht="26.55" customHeight="1" thickBot="1">
      <c r="C43" s="66"/>
      <c r="D43" s="107" t="s">
        <v>95</v>
      </c>
      <c r="E43" s="108" t="s">
        <v>96</v>
      </c>
      <c r="F43" s="108"/>
      <c r="G43" s="108"/>
      <c r="H43" s="180"/>
      <c r="I43" s="180"/>
      <c r="J43" s="180"/>
      <c r="K43" s="180"/>
      <c r="L43" s="65"/>
      <c r="M43" s="90"/>
      <c r="N43" s="90"/>
    </row>
    <row r="44" spans="1:27" s="74" customFormat="1" ht="25.2" customHeight="1" thickBot="1">
      <c r="B44" s="103"/>
      <c r="C44" s="109" t="s">
        <v>99</v>
      </c>
      <c r="D44" s="124"/>
      <c r="E44" s="125"/>
      <c r="F44" s="161"/>
      <c r="G44" s="161"/>
      <c r="H44" s="176"/>
      <c r="I44" s="176"/>
      <c r="J44" s="176"/>
      <c r="K44" s="176"/>
      <c r="L44" s="105"/>
      <c r="M44" s="106"/>
      <c r="N44" s="106"/>
    </row>
    <row r="45" spans="1:27" s="74" customFormat="1" ht="25.2" customHeight="1" thickBot="1">
      <c r="B45" s="103"/>
      <c r="C45" s="104"/>
      <c r="D45" s="107" t="s">
        <v>95</v>
      </c>
      <c r="E45" s="108" t="s">
        <v>96</v>
      </c>
      <c r="F45" s="108"/>
      <c r="G45" s="108"/>
      <c r="H45" s="180"/>
      <c r="I45" s="180"/>
      <c r="J45" s="180"/>
      <c r="K45" s="180"/>
      <c r="L45" s="105"/>
      <c r="M45" s="106"/>
      <c r="N45" s="106"/>
    </row>
    <row r="46" spans="1:27" s="74" customFormat="1" ht="25.2" customHeight="1" thickBot="1">
      <c r="B46" s="103"/>
      <c r="C46" s="110" t="s">
        <v>93</v>
      </c>
      <c r="D46" s="124"/>
      <c r="E46" s="125"/>
      <c r="F46" s="161"/>
      <c r="G46" s="161"/>
      <c r="H46" s="176"/>
      <c r="I46" s="176"/>
      <c r="J46" s="176"/>
      <c r="K46" s="176"/>
      <c r="L46" s="105"/>
      <c r="M46" s="106"/>
      <c r="N46" s="106"/>
    </row>
    <row r="58" spans="4:11">
      <c r="D58" s="65"/>
    </row>
    <row r="59" spans="4:11" ht="18">
      <c r="D59" s="159"/>
    </row>
    <row r="60" spans="4:11" ht="17.55" customHeight="1">
      <c r="D60" s="65"/>
      <c r="E60" s="65" t="s">
        <v>112</v>
      </c>
    </row>
    <row r="61" spans="4:11" ht="18" customHeight="1">
      <c r="D61" s="160"/>
      <c r="E61" s="160" t="s">
        <v>117</v>
      </c>
      <c r="F61" s="160"/>
      <c r="G61" s="160"/>
      <c r="H61" s="181"/>
      <c r="I61" s="181"/>
      <c r="J61" s="181"/>
      <c r="K61" s="181"/>
    </row>
  </sheetData>
  <mergeCells count="3">
    <mergeCell ref="B2:C2"/>
    <mergeCell ref="D3:L5"/>
    <mergeCell ref="B5:C5"/>
  </mergeCells>
  <pageMargins left="0.23622047244094491" right="3.937007874015748E-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86B-FB0D-4C5A-A47E-C95A666E2DF7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I10" sqref="I10"/>
    </sheetView>
  </sheetViews>
  <sheetFormatPr defaultColWidth="8.69921875" defaultRowHeight="15.6"/>
  <cols>
    <col min="1" max="1" width="6.796875" style="65" customWidth="1"/>
    <col min="2" max="2" width="6.69921875" style="62" customWidth="1"/>
    <col min="3" max="3" width="74.296875" style="66" customWidth="1"/>
    <col min="4" max="4" width="18.69921875" style="67" customWidth="1"/>
    <col min="5" max="5" width="19.5" style="65" customWidth="1"/>
    <col min="6" max="6" width="24.5" style="65" customWidth="1"/>
    <col min="7" max="7" width="21.19921875" style="90" customWidth="1"/>
    <col min="8" max="16384" width="8.69921875" style="65"/>
  </cols>
  <sheetData>
    <row r="1" spans="2:7" ht="27.6" customHeight="1" thickBot="1">
      <c r="B1" s="157" t="s">
        <v>110</v>
      </c>
      <c r="G1" s="141" t="s">
        <v>102</v>
      </c>
    </row>
    <row r="2" spans="2:7" ht="97.95" customHeight="1" thickBot="1">
      <c r="B2" s="127"/>
      <c r="C2" s="128"/>
      <c r="D2" s="129" t="s">
        <v>106</v>
      </c>
      <c r="E2" s="130" t="s">
        <v>108</v>
      </c>
      <c r="F2" s="131" t="s">
        <v>107</v>
      </c>
      <c r="G2" s="130" t="s">
        <v>84</v>
      </c>
    </row>
    <row r="3" spans="2:7" ht="87.6" customHeight="1">
      <c r="B3" s="132" t="s">
        <v>74</v>
      </c>
      <c r="C3" s="133" t="s">
        <v>109</v>
      </c>
      <c r="D3" s="144">
        <f>SUM(D4:D19)</f>
        <v>0</v>
      </c>
      <c r="E3" s="144">
        <f>SUM(E4:E19)</f>
        <v>0</v>
      </c>
      <c r="F3" s="145">
        <f>SUM(F4:F19)</f>
        <v>0</v>
      </c>
      <c r="G3" s="146">
        <f>SUM(G4:G19)</f>
        <v>0</v>
      </c>
    </row>
    <row r="4" spans="2:7" ht="45" customHeight="1">
      <c r="B4" s="134" t="s">
        <v>75</v>
      </c>
      <c r="C4" s="135" t="s">
        <v>92</v>
      </c>
      <c r="D4" s="147"/>
      <c r="E4" s="147"/>
      <c r="F4" s="148"/>
      <c r="G4" s="149">
        <f>SUM(D4:F4)</f>
        <v>0</v>
      </c>
    </row>
    <row r="5" spans="2:7" ht="45" customHeight="1">
      <c r="B5" s="134" t="s">
        <v>76</v>
      </c>
      <c r="C5" s="136" t="s">
        <v>101</v>
      </c>
      <c r="D5" s="150"/>
      <c r="E5" s="150"/>
      <c r="F5" s="151"/>
      <c r="G5" s="149">
        <f t="shared" ref="G5:G19" si="0">SUM(D5:F5)</f>
        <v>0</v>
      </c>
    </row>
    <row r="6" spans="2:7" ht="45" customHeight="1">
      <c r="B6" s="134" t="s">
        <v>77</v>
      </c>
      <c r="C6" s="136" t="s">
        <v>101</v>
      </c>
      <c r="D6" s="150"/>
      <c r="E6" s="150"/>
      <c r="F6" s="151"/>
      <c r="G6" s="149">
        <f>SUM(D6:F6)</f>
        <v>0</v>
      </c>
    </row>
    <row r="7" spans="2:7" ht="45" customHeight="1">
      <c r="B7" s="134"/>
      <c r="C7" s="136" t="s">
        <v>101</v>
      </c>
      <c r="D7" s="150"/>
      <c r="E7" s="150"/>
      <c r="F7" s="151"/>
      <c r="G7" s="149">
        <f t="shared" si="0"/>
        <v>0</v>
      </c>
    </row>
    <row r="8" spans="2:7" ht="45" customHeight="1">
      <c r="B8" s="134"/>
      <c r="C8" s="136" t="s">
        <v>101</v>
      </c>
      <c r="D8" s="150"/>
      <c r="E8" s="150"/>
      <c r="F8" s="151"/>
      <c r="G8" s="149">
        <f t="shared" si="0"/>
        <v>0</v>
      </c>
    </row>
    <row r="9" spans="2:7" ht="45" customHeight="1">
      <c r="B9" s="134"/>
      <c r="C9" s="136" t="s">
        <v>101</v>
      </c>
      <c r="D9" s="150"/>
      <c r="E9" s="150"/>
      <c r="F9" s="151"/>
      <c r="G9" s="149">
        <f t="shared" si="0"/>
        <v>0</v>
      </c>
    </row>
    <row r="10" spans="2:7" ht="45" customHeight="1">
      <c r="B10" s="134"/>
      <c r="C10" s="136" t="s">
        <v>101</v>
      </c>
      <c r="D10" s="150"/>
      <c r="E10" s="150"/>
      <c r="F10" s="151"/>
      <c r="G10" s="149">
        <f t="shared" si="0"/>
        <v>0</v>
      </c>
    </row>
    <row r="11" spans="2:7" ht="45" customHeight="1">
      <c r="B11" s="134"/>
      <c r="C11" s="136" t="s">
        <v>101</v>
      </c>
      <c r="D11" s="150"/>
      <c r="E11" s="150"/>
      <c r="F11" s="151"/>
      <c r="G11" s="149">
        <f t="shared" si="0"/>
        <v>0</v>
      </c>
    </row>
    <row r="12" spans="2:7" ht="45" customHeight="1">
      <c r="B12" s="137"/>
      <c r="C12" s="136" t="s">
        <v>101</v>
      </c>
      <c r="D12" s="150"/>
      <c r="E12" s="150"/>
      <c r="F12" s="151"/>
      <c r="G12" s="149">
        <f t="shared" si="0"/>
        <v>0</v>
      </c>
    </row>
    <row r="13" spans="2:7" ht="45" customHeight="1">
      <c r="B13" s="137"/>
      <c r="C13" s="136" t="s">
        <v>101</v>
      </c>
      <c r="D13" s="150"/>
      <c r="E13" s="150"/>
      <c r="F13" s="151"/>
      <c r="G13" s="149">
        <f t="shared" si="0"/>
        <v>0</v>
      </c>
    </row>
    <row r="14" spans="2:7" ht="45" customHeight="1">
      <c r="B14" s="138"/>
      <c r="C14" s="136" t="s">
        <v>101</v>
      </c>
      <c r="D14" s="150"/>
      <c r="E14" s="150"/>
      <c r="F14" s="151"/>
      <c r="G14" s="149">
        <f>SUM(D14:F14)</f>
        <v>0</v>
      </c>
    </row>
    <row r="15" spans="2:7" ht="45" customHeight="1">
      <c r="B15" s="138"/>
      <c r="C15" s="136" t="s">
        <v>101</v>
      </c>
      <c r="D15" s="150"/>
      <c r="E15" s="150"/>
      <c r="F15" s="151"/>
      <c r="G15" s="149">
        <f t="shared" si="0"/>
        <v>0</v>
      </c>
    </row>
    <row r="16" spans="2:7" ht="45" customHeight="1">
      <c r="B16" s="138"/>
      <c r="C16" s="136" t="s">
        <v>101</v>
      </c>
      <c r="D16" s="150"/>
      <c r="E16" s="150"/>
      <c r="F16" s="151"/>
      <c r="G16" s="149">
        <f t="shared" si="0"/>
        <v>0</v>
      </c>
    </row>
    <row r="17" spans="2:7" ht="45" customHeight="1">
      <c r="B17" s="138"/>
      <c r="C17" s="136" t="s">
        <v>101</v>
      </c>
      <c r="D17" s="150"/>
      <c r="E17" s="150"/>
      <c r="F17" s="151"/>
      <c r="G17" s="149">
        <f t="shared" si="0"/>
        <v>0</v>
      </c>
    </row>
    <row r="18" spans="2:7" ht="45" customHeight="1">
      <c r="B18" s="138"/>
      <c r="C18" s="136" t="s">
        <v>101</v>
      </c>
      <c r="D18" s="150"/>
      <c r="E18" s="150"/>
      <c r="F18" s="151"/>
      <c r="G18" s="149">
        <f t="shared" si="0"/>
        <v>0</v>
      </c>
    </row>
    <row r="19" spans="2:7" ht="45" customHeight="1" thickBot="1">
      <c r="B19" s="139"/>
      <c r="C19" s="140" t="s">
        <v>101</v>
      </c>
      <c r="D19" s="152"/>
      <c r="E19" s="152"/>
      <c r="F19" s="153"/>
      <c r="G19" s="154">
        <f t="shared" si="0"/>
        <v>0</v>
      </c>
    </row>
    <row r="20" spans="2:7" ht="18">
      <c r="C20" s="123" t="s">
        <v>111</v>
      </c>
    </row>
  </sheetData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Arkusz1</vt:lpstr>
      <vt:lpstr>Arkusz1 (2)</vt:lpstr>
      <vt:lpstr>1.Wzór W</vt:lpstr>
      <vt:lpstr>Wzór W (2)</vt:lpstr>
      <vt:lpstr>Serwis pogwarancyjny stare</vt:lpstr>
      <vt:lpstr>'1.Wzór W'!Obszar_wydruku</vt:lpstr>
      <vt:lpstr>'Serwis pogwarancyjny stare'!Obszar_wydruku</vt:lpstr>
      <vt:lpstr>'Wzór W (2)'!Obszar_wydruku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Dariusz Jabłoński</cp:lastModifiedBy>
  <cp:lastPrinted>2020-10-06T09:37:58Z</cp:lastPrinted>
  <dcterms:created xsi:type="dcterms:W3CDTF">2011-05-24T11:02:07Z</dcterms:created>
  <dcterms:modified xsi:type="dcterms:W3CDTF">2020-12-14T22:41:57Z</dcterms:modified>
</cp:coreProperties>
</file>